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" windowWidth="18780" windowHeight="11640"/>
  </bookViews>
  <sheets>
    <sheet name="Annex 1_ESPORTS 3" sheetId="1" r:id="rId1"/>
    <sheet name="Hoja3" sheetId="3" r:id="rId2"/>
  </sheets>
  <definedNames>
    <definedName name="_xlnm.Print_Area" localSheetId="0">'Annex 1_ESPORTS 3'!$A$1:$I$125</definedName>
  </definedNames>
  <calcPr calcId="145621"/>
</workbook>
</file>

<file path=xl/calcChain.xml><?xml version="1.0" encoding="utf-8"?>
<calcChain xmlns="http://schemas.openxmlformats.org/spreadsheetml/2006/main">
  <c r="E69" i="1" l="1"/>
  <c r="E72" i="1" l="1"/>
  <c r="E71" i="1"/>
  <c r="F67" i="1"/>
  <c r="F62" i="1" l="1"/>
  <c r="D39" i="1" s="1"/>
  <c r="E39" i="1" s="1"/>
  <c r="I47" i="1"/>
  <c r="E38" i="1"/>
  <c r="E31" i="1"/>
  <c r="E30" i="1"/>
  <c r="E29" i="1"/>
  <c r="E28" i="1"/>
  <c r="E27" i="1"/>
  <c r="E26" i="1"/>
  <c r="E25" i="1"/>
  <c r="E24" i="1"/>
  <c r="E21" i="1"/>
  <c r="F18" i="1"/>
  <c r="F24" i="1" l="1"/>
  <c r="F25" i="1" s="1"/>
  <c r="F23" i="1" s="1"/>
  <c r="D36" i="1"/>
  <c r="E36" i="1" s="1"/>
  <c r="A43" i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F38" i="1" l="1"/>
  <c r="F35" i="1" s="1"/>
  <c r="H16" i="1" s="1"/>
  <c r="F36" i="1"/>
</calcChain>
</file>

<file path=xl/sharedStrings.xml><?xml version="1.0" encoding="utf-8"?>
<sst xmlns="http://schemas.openxmlformats.org/spreadsheetml/2006/main" count="137" uniqueCount="127">
  <si>
    <t>VIABILITAT DE LA PROPOSTA</t>
  </si>
  <si>
    <t xml:space="preserve">Nom de l'entitat: </t>
  </si>
  <si>
    <t>Pressupost d'ingressos</t>
  </si>
  <si>
    <t xml:space="preserve">Pressupost de despeses </t>
  </si>
  <si>
    <t>Import sol·licitat a l'Ajuntament</t>
  </si>
  <si>
    <t>SOLVÈNCIA TÈCNICA</t>
  </si>
  <si>
    <t>c</t>
  </si>
  <si>
    <t>a</t>
  </si>
  <si>
    <t>b</t>
  </si>
  <si>
    <t>d</t>
  </si>
  <si>
    <t>e</t>
  </si>
  <si>
    <t>CFGS. Tècnic Superior d'Esports</t>
  </si>
  <si>
    <t>Entrenador/a  Esportiu Nivell 3</t>
  </si>
  <si>
    <t>Entrenador/a  Esportiu Nivell 2</t>
  </si>
  <si>
    <t>Entrenador/a  Esportiu Nivell 1</t>
  </si>
  <si>
    <t>CFGM. Tècnic grau mitjà àmbit esportiu</t>
  </si>
  <si>
    <t>Puntuació  A</t>
  </si>
  <si>
    <t>Puntuació   B</t>
  </si>
  <si>
    <t>Puntuació   C</t>
  </si>
  <si>
    <t>VALORACIÓ DEL PROJECTE</t>
  </si>
  <si>
    <t>A. VIABILITAT ECONÒMICA</t>
  </si>
  <si>
    <t>B. SOLVÈNCIA TÈCNICA</t>
  </si>
  <si>
    <t>C.I.F.</t>
  </si>
  <si>
    <t>BAREM PER A LA VALORACIÓ</t>
  </si>
  <si>
    <t>A</t>
  </si>
  <si>
    <t>B</t>
  </si>
  <si>
    <t>No s'admet sol·licitud</t>
  </si>
  <si>
    <t>f</t>
  </si>
  <si>
    <t>g</t>
  </si>
  <si>
    <t>C</t>
  </si>
  <si>
    <t>IMPACTE I NIVELL D'EXCEL·LÈNCIA</t>
  </si>
  <si>
    <t>Data i signatura</t>
  </si>
  <si>
    <t>Breu descripció del projecte.  Justificació de la necessitat</t>
  </si>
  <si>
    <t>Titol del projecte:</t>
  </si>
  <si>
    <t>Es valorarà la viabilitat econòmica del projecte. Obtindran major puntuació els projectes que tinguin un nivell d'autofinançament més elevat.</t>
  </si>
  <si>
    <t>Es sol·licita fins a un 40% del pressupost</t>
  </si>
  <si>
    <t>Es sol·licita fins a un 50% del pressupost</t>
  </si>
  <si>
    <t>Llicenciat/da en CAFE</t>
  </si>
  <si>
    <t>DOCUMENTACIÓ OBLIGATÒRIA A PRESENTAR</t>
  </si>
  <si>
    <t>Data final</t>
  </si>
  <si>
    <t>Data d' inici</t>
  </si>
  <si>
    <t>Contractació de tècnics</t>
  </si>
  <si>
    <t>20 punts</t>
  </si>
  <si>
    <t>Nom responsable del qüestionari</t>
  </si>
  <si>
    <t>Correu electrònic</t>
  </si>
  <si>
    <t>Telèfon de contacte</t>
  </si>
  <si>
    <t xml:space="preserve"> Annex 2. Pressupost detallat d'ingressos i despeses del projecte</t>
  </si>
  <si>
    <t xml:space="preserve"> Memòria de l'activitat de la darrera temporada que acrediti els resultats dels esportistes (butlletins, recull de premsa...)</t>
  </si>
  <si>
    <t>Nre. professionals Llicenciats en CAFE *</t>
  </si>
  <si>
    <t>Nre. CFGS. Tècnics Superior d'Esports *</t>
  </si>
  <si>
    <t>Nre. CFGM. Tècnics grau mitjà àmbit esportiu *</t>
  </si>
  <si>
    <t>Nre. Entrenadors/es  Esportiu Nivell 3 *</t>
  </si>
  <si>
    <t>Nre. Entrenadors/es  Esportiu Nivell 2 *</t>
  </si>
  <si>
    <t>Nre. Entrenadors/es  Esportiu Nivell 1 *</t>
  </si>
  <si>
    <t xml:space="preserve">Es sol·licita més del 75% </t>
  </si>
  <si>
    <t>Es sol·licita fins a un 75% del pressupost</t>
  </si>
  <si>
    <t>D</t>
  </si>
  <si>
    <t>ALTRES MÈRITS</t>
  </si>
  <si>
    <r>
      <t>Es valorarà  la solvència de l'</t>
    </r>
    <r>
      <rPr>
        <u/>
        <sz val="11"/>
        <color theme="1"/>
        <rFont val="Calibri"/>
        <family val="2"/>
        <scheme val="minor"/>
      </rPr>
      <t>equip tècnic donat d'alta al ROPEC o COPLEFC</t>
    </r>
    <r>
      <rPr>
        <sz val="11"/>
        <color theme="1"/>
        <rFont val="Calibri"/>
        <family val="2"/>
        <scheme val="minor"/>
      </rPr>
      <t xml:space="preserve"> dedicat al projecte d'excel·lència que és objecte de la subvenció. La valoració es farà per mitjà de  la formació acadèmica o professional dels membres de l'equip  i la relació contractual dels mateixos amb l'entitat acreditada amb la documentació respectiva (còpia de les titulacions, inscripcions al registre o contractes laborals o de voluntariat).</t>
    </r>
  </si>
  <si>
    <t>fins  a 5 punts</t>
  </si>
  <si>
    <t>15 punts</t>
  </si>
  <si>
    <t>10 punts</t>
  </si>
  <si>
    <t>Es sol·licita fins a un 60% del pressupost</t>
  </si>
  <si>
    <t>2'5  punts</t>
  </si>
  <si>
    <t>1  punt</t>
  </si>
  <si>
    <t>Fins a  10 punts</t>
  </si>
  <si>
    <t>Puntuació   D</t>
  </si>
  <si>
    <t>D. ALTRES MÈRTIS</t>
  </si>
  <si>
    <t>Total Puntuació ( A+B+C+D)</t>
  </si>
  <si>
    <t>Es valoraran altres mèrits que aportin un valor afegit al projecte i que el tribunal qualificador els informi de forma favorable.</t>
  </si>
  <si>
    <t>Es valorarà per mitjà del nombre de practicants de categories femenines, especialment les practicants amb llicència federativa o escolar, i el nombre de jornades de competició i/o trobades.</t>
  </si>
  <si>
    <t>Total esportistes practicants</t>
  </si>
  <si>
    <t xml:space="preserve">Nre. Esportistes amb llicència </t>
  </si>
  <si>
    <t>Total jornades de competició o trobades</t>
  </si>
  <si>
    <t xml:space="preserve">C. IMPACTE SOCIAL </t>
  </si>
  <si>
    <t>Total esportistes practicants. Categoria femenina</t>
  </si>
  <si>
    <t>Nre. Esportistes amb llicència esportiva</t>
  </si>
  <si>
    <t>Participants femenines</t>
  </si>
  <si>
    <t>Total</t>
  </si>
  <si>
    <t>Fins a 11 anys</t>
  </si>
  <si>
    <t>De 12 a 17 anys</t>
  </si>
  <si>
    <t>De 18 a 25 anys</t>
  </si>
  <si>
    <t>De 25 a 60 anys</t>
  </si>
  <si>
    <t>Mes de 60 anys</t>
  </si>
  <si>
    <t xml:space="preserve">Total jornades de competició </t>
  </si>
  <si>
    <t>Detecció assetjament sexual</t>
  </si>
  <si>
    <t>5 punts</t>
  </si>
  <si>
    <t>Es sol·licita fins a un 20% del pressupost</t>
  </si>
  <si>
    <t>Es sol·lcita fins a un 30% del pressupost</t>
  </si>
  <si>
    <t>Fins a 20 punts</t>
  </si>
  <si>
    <t>Fins a 65 punts</t>
  </si>
  <si>
    <t>2 punts per tècnic contracte laboral; 1 punts per contracte extern</t>
  </si>
  <si>
    <t>Màxim 20 punts</t>
  </si>
  <si>
    <t>Màxim 5 punts</t>
  </si>
  <si>
    <t>1 punts per cada professional titulat universitari àmbit esportiu</t>
  </si>
  <si>
    <t>0,5 punts per cada professional de Cicle Formatiu de Grau Superior àmbit esportiu</t>
  </si>
  <si>
    <t>0,25 punts per cada professional de Cicle Formatiu de Grau Mig de l'àmbit esportiu</t>
  </si>
  <si>
    <t>1 punts per cada entrenador/a de nivell 3</t>
  </si>
  <si>
    <t>0,5 punts per cada entrenador/a de nivell 2</t>
  </si>
  <si>
    <t>0,25 punt per cada entrenador/a de nivell 1</t>
  </si>
  <si>
    <t>Màxim 10 punts</t>
  </si>
  <si>
    <t>Màxim 65 punts</t>
  </si>
  <si>
    <t xml:space="preserve">0,25 punts per cada esportista practicant </t>
  </si>
  <si>
    <t xml:space="preserve">0,25 punt per cada llicència federativa, escolar o mutualització </t>
  </si>
  <si>
    <t>0,10 punt per jornada de competició</t>
  </si>
  <si>
    <t>2 punts si l'entitat disposa d'un protocol d'actuació davant de possibles casos d'AS.</t>
  </si>
  <si>
    <t>Nre. Partits</t>
  </si>
  <si>
    <t xml:space="preserve">Nivell o categoria de competició  </t>
  </si>
  <si>
    <t>Relació dels equips per categoria d'edat i modlitat</t>
  </si>
  <si>
    <t>Nre. Tècnics amb contracte laboral (plantilla)</t>
  </si>
  <si>
    <t>Nre. Tècnics amb contractació externa</t>
  </si>
  <si>
    <t>*Persones donades d'alta al registre dels professionals de l'esport (ROPEC o COPLEFC) que s'acrediten amb documentació.</t>
  </si>
  <si>
    <t>Nombre d'esportistes empadronats a Manresa</t>
  </si>
  <si>
    <t>A) Formació, prevenció i actuació en casos d'assetjament sexual. En compliment amb la Llei Orgànica 8/2021 de 4 de juny, de protecció integral a la infància i l’adolescència enfront la violència, responeu a la casella posant si o no</t>
  </si>
  <si>
    <t>Disposa de Protocol per a la prevenció, detecció i intervenció dels maltractaments i de les violències sexuals a infants i adolescents</t>
  </si>
  <si>
    <t>B) Ús habitual de la llengua catalana</t>
  </si>
  <si>
    <t>Ús de la llengua catalana a nivell escrit</t>
  </si>
  <si>
    <t>Ús de la llengua catalana a nivell oral</t>
  </si>
  <si>
    <t>b.1 Llengua escrita (caldrà adjuntar documentació)</t>
  </si>
  <si>
    <t>1,5 punts si l'entitat utilitza habitualment la llengua catalana en la comunicació interna escrita, a la web, flyers, anuncis...</t>
  </si>
  <si>
    <t>b.2 Llengua oral</t>
  </si>
  <si>
    <t>1,5 punts si l'entitat utilitza habitualment la llengua catalana en la comunicació oral</t>
  </si>
  <si>
    <t>Anuncis, flyers, comunitats interns....que demostrin l'ús del català</t>
  </si>
  <si>
    <r>
      <t>ESPORTS 3/2023.  PROJECTES D'</t>
    </r>
    <r>
      <rPr>
        <b/>
        <u/>
        <sz val="16"/>
        <color theme="1"/>
        <rFont val="Calibri"/>
        <family val="2"/>
        <scheme val="minor"/>
      </rPr>
      <t>ESPORT FEMENÍ COL·LECTIU</t>
    </r>
  </si>
  <si>
    <t>Cal aportar documentació</t>
  </si>
  <si>
    <t>0,5 punts per cada esportista empadronada a Manresa</t>
  </si>
  <si>
    <t>Ús habitual de la llengüa Catalana d'acord amb el Pla de Xoc aprovat pel Govern de la Generalitat el novembre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</si>
</sst>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€&quot;"/>
  </numFmts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4"/>
      <color rgb="FF0070C0"/>
      <name val="Calibri"/>
      <family val="2"/>
      <scheme val="minor"/>
    </font>
    <font>
      <sz val="14"/>
      <color rgb="FF0070C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8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auto="1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 style="thin">
        <color theme="0" tint="-0.24994659260841701"/>
      </top>
      <bottom style="thin">
        <color indexed="64"/>
      </bottom>
      <diagonal/>
    </border>
    <border>
      <left/>
      <right/>
      <top style="thin">
        <color theme="0" tint="-0.24994659260841701"/>
      </top>
      <bottom/>
      <diagonal/>
    </border>
    <border>
      <left style="thin">
        <color auto="1"/>
      </left>
      <right style="thin">
        <color theme="0" tint="-0.24994659260841701"/>
      </right>
      <top style="thin">
        <color auto="1"/>
      </top>
      <bottom/>
      <diagonal/>
    </border>
    <border>
      <left style="thin">
        <color theme="0" tint="-0.24994659260841701"/>
      </left>
      <right style="thin">
        <color auto="1"/>
      </right>
      <top style="thin">
        <color auto="1"/>
      </top>
      <bottom/>
      <diagonal/>
    </border>
    <border>
      <left style="thin">
        <color theme="0" tint="-0.24994659260841701"/>
      </left>
      <right style="thin">
        <color indexed="64"/>
      </right>
      <top style="dashed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6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2" borderId="0" xfId="0" applyFill="1" applyBorder="1"/>
    <xf numFmtId="0" fontId="0" fillId="2" borderId="2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2" borderId="0" xfId="0" applyFill="1" applyBorder="1" applyAlignment="1">
      <alignment vertical="center"/>
    </xf>
    <xf numFmtId="0" fontId="5" fillId="0" borderId="0" xfId="0" applyFont="1"/>
    <xf numFmtId="0" fontId="1" fillId="3" borderId="3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1" fillId="2" borderId="0" xfId="0" applyFont="1" applyFill="1" applyBorder="1" applyAlignment="1">
      <alignment horizontal="right" vertical="center"/>
    </xf>
    <xf numFmtId="0" fontId="5" fillId="2" borderId="0" xfId="0" applyFont="1" applyFill="1" applyBorder="1" applyAlignment="1">
      <alignment horizontal="center"/>
    </xf>
    <xf numFmtId="0" fontId="5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0" borderId="0" xfId="0" applyFont="1"/>
    <xf numFmtId="0" fontId="0" fillId="0" borderId="0" xfId="0" applyFont="1" applyBorder="1"/>
    <xf numFmtId="0" fontId="0" fillId="0" borderId="0" xfId="0" applyFont="1" applyBorder="1" applyAlignment="1">
      <alignment horizontal="center"/>
    </xf>
    <xf numFmtId="0" fontId="0" fillId="2" borderId="0" xfId="0" applyFont="1" applyFill="1" applyBorder="1" applyAlignment="1">
      <alignment horizontal="left"/>
    </xf>
    <xf numFmtId="0" fontId="0" fillId="0" borderId="0" xfId="0" applyFont="1" applyBorder="1" applyAlignment="1">
      <alignment vertical="center"/>
    </xf>
    <xf numFmtId="0" fontId="0" fillId="2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2" fillId="0" borderId="0" xfId="0" applyFont="1" applyBorder="1"/>
    <xf numFmtId="0" fontId="0" fillId="2" borderId="0" xfId="0" applyFont="1" applyFill="1" applyBorder="1"/>
    <xf numFmtId="0" fontId="2" fillId="2" borderId="0" xfId="0" applyFont="1" applyFill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left" vertical="top" wrapText="1"/>
    </xf>
    <xf numFmtId="9" fontId="1" fillId="2" borderId="0" xfId="0" applyNumberFormat="1" applyFont="1" applyFill="1" applyBorder="1" applyAlignment="1">
      <alignment horizontal="center"/>
    </xf>
    <xf numFmtId="164" fontId="0" fillId="2" borderId="0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1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2" borderId="0" xfId="0" applyFont="1" applyFill="1"/>
    <xf numFmtId="0" fontId="0" fillId="2" borderId="0" xfId="0" applyFont="1" applyFill="1" applyBorder="1" applyAlignment="1">
      <alignment horizontal="center"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vertical="center"/>
    </xf>
    <xf numFmtId="0" fontId="0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0" fillId="2" borderId="0" xfId="0" applyFont="1" applyFill="1" applyBorder="1" applyAlignment="1">
      <alignment horizontal="left" vertical="center"/>
    </xf>
    <xf numFmtId="0" fontId="0" fillId="2" borderId="2" xfId="0" applyFont="1" applyFill="1" applyBorder="1" applyAlignment="1">
      <alignment horizontal="left"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>
      <alignment horizontal="justify" vertical="center"/>
    </xf>
    <xf numFmtId="0" fontId="0" fillId="2" borderId="10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2" borderId="0" xfId="0" applyFont="1" applyFill="1" applyBorder="1" applyAlignment="1">
      <alignment horizontal="left"/>
    </xf>
    <xf numFmtId="0" fontId="0" fillId="2" borderId="8" xfId="0" applyFont="1" applyFill="1" applyBorder="1" applyAlignment="1">
      <alignment horizontal="center" vertical="center"/>
    </xf>
    <xf numFmtId="0" fontId="0" fillId="3" borderId="13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justify" vertical="center"/>
    </xf>
    <xf numFmtId="0" fontId="0" fillId="2" borderId="9" xfId="0" applyFont="1" applyFill="1" applyBorder="1" applyAlignment="1">
      <alignment horizontal="left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horizontal="left" vertical="center"/>
    </xf>
    <xf numFmtId="0" fontId="7" fillId="3" borderId="13" xfId="0" applyFont="1" applyFill="1" applyBorder="1" applyAlignment="1">
      <alignment vertical="center"/>
    </xf>
    <xf numFmtId="0" fontId="6" fillId="3" borderId="13" xfId="0" applyFont="1" applyFill="1" applyBorder="1" applyAlignment="1">
      <alignment horizontal="left" vertical="center"/>
    </xf>
    <xf numFmtId="0" fontId="0" fillId="2" borderId="2" xfId="0" applyFont="1" applyFill="1" applyBorder="1" applyAlignment="1">
      <alignment vertical="center"/>
    </xf>
    <xf numFmtId="0" fontId="0" fillId="3" borderId="13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11" fillId="0" borderId="0" xfId="0" applyFont="1" applyBorder="1" applyAlignment="1">
      <alignment horizontal="right" vertical="center" wrapText="1"/>
    </xf>
    <xf numFmtId="0" fontId="10" fillId="2" borderId="0" xfId="0" applyFont="1" applyFill="1" applyBorder="1" applyAlignment="1">
      <alignment horizontal="center"/>
    </xf>
    <xf numFmtId="0" fontId="12" fillId="0" borderId="0" xfId="0" applyFont="1" applyAlignment="1">
      <alignment horizontal="left"/>
    </xf>
    <xf numFmtId="0" fontId="8" fillId="2" borderId="0" xfId="0" applyFont="1" applyFill="1" applyBorder="1" applyAlignment="1">
      <alignment vertical="center"/>
    </xf>
    <xf numFmtId="0" fontId="1" fillId="4" borderId="16" xfId="0" applyFont="1" applyFill="1" applyBorder="1" applyAlignment="1">
      <alignment horizontal="center"/>
    </xf>
    <xf numFmtId="0" fontId="0" fillId="2" borderId="12" xfId="0" applyFont="1" applyFill="1" applyBorder="1"/>
    <xf numFmtId="0" fontId="5" fillId="0" borderId="0" xfId="0" applyFont="1" applyBorder="1"/>
    <xf numFmtId="0" fontId="13" fillId="2" borderId="0" xfId="0" applyFont="1" applyFill="1" applyBorder="1" applyAlignment="1">
      <alignment vertical="center"/>
    </xf>
    <xf numFmtId="0" fontId="13" fillId="0" borderId="8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9" fontId="8" fillId="2" borderId="1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14" fillId="2" borderId="0" xfId="0" applyFont="1" applyFill="1" applyBorder="1" applyAlignment="1">
      <alignment horizontal="left" vertical="center"/>
    </xf>
    <xf numFmtId="0" fontId="14" fillId="2" borderId="0" xfId="0" applyFont="1" applyFill="1" applyBorder="1" applyAlignment="1">
      <alignment horizontal="center" vertical="center"/>
    </xf>
    <xf numFmtId="0" fontId="14" fillId="5" borderId="0" xfId="0" applyFont="1" applyFill="1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0" fillId="3" borderId="17" xfId="0" applyFont="1" applyFill="1" applyBorder="1"/>
    <xf numFmtId="0" fontId="0" fillId="3" borderId="14" xfId="0" applyFont="1" applyFill="1" applyBorder="1"/>
    <xf numFmtId="0" fontId="0" fillId="3" borderId="14" xfId="0" applyFont="1" applyFill="1" applyBorder="1" applyAlignment="1">
      <alignment vertical="center"/>
    </xf>
    <xf numFmtId="0" fontId="0" fillId="3" borderId="18" xfId="0" applyFont="1" applyFill="1" applyBorder="1" applyAlignment="1">
      <alignment vertical="center"/>
    </xf>
    <xf numFmtId="0" fontId="0" fillId="3" borderId="18" xfId="0" applyFont="1" applyFill="1" applyBorder="1"/>
    <xf numFmtId="0" fontId="0" fillId="3" borderId="1" xfId="0" applyFont="1" applyFill="1" applyBorder="1"/>
    <xf numFmtId="0" fontId="0" fillId="2" borderId="6" xfId="0" applyFont="1" applyFill="1" applyBorder="1"/>
    <xf numFmtId="0" fontId="0" fillId="2" borderId="2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right" vertical="center"/>
    </xf>
    <xf numFmtId="0" fontId="0" fillId="2" borderId="0" xfId="0" applyFont="1" applyFill="1" applyBorder="1" applyAlignment="1">
      <alignment horizontal="left"/>
    </xf>
    <xf numFmtId="0" fontId="7" fillId="3" borderId="4" xfId="0" applyFont="1" applyFill="1" applyBorder="1" applyAlignment="1">
      <alignment horizontal="right" vertical="center"/>
    </xf>
    <xf numFmtId="0" fontId="0" fillId="2" borderId="6" xfId="0" applyFill="1" applyBorder="1"/>
    <xf numFmtId="0" fontId="1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top" wrapText="1"/>
    </xf>
    <xf numFmtId="0" fontId="0" fillId="0" borderId="8" xfId="0" applyBorder="1" applyAlignment="1">
      <alignment horizontal="center"/>
    </xf>
    <xf numFmtId="0" fontId="0" fillId="2" borderId="0" xfId="0" applyFont="1" applyFill="1" applyBorder="1" applyAlignment="1">
      <alignment horizontal="left"/>
    </xf>
    <xf numFmtId="0" fontId="8" fillId="2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2" borderId="0" xfId="0" applyFont="1" applyFill="1" applyBorder="1" applyAlignment="1">
      <alignment horizontal="center"/>
    </xf>
    <xf numFmtId="0" fontId="20" fillId="2" borderId="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11" xfId="0" applyBorder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0" fillId="3" borderId="17" xfId="0" applyFont="1" applyFill="1" applyBorder="1" applyAlignment="1">
      <alignment vertical="center"/>
    </xf>
    <xf numFmtId="0" fontId="0" fillId="3" borderId="17" xfId="0" applyFont="1" applyFill="1" applyBorder="1" applyAlignment="1">
      <alignment horizontal="center" vertical="center"/>
    </xf>
    <xf numFmtId="0" fontId="0" fillId="3" borderId="14" xfId="0" applyFill="1" applyBorder="1" applyAlignment="1">
      <alignment vertical="center"/>
    </xf>
    <xf numFmtId="0" fontId="4" fillId="2" borderId="0" xfId="0" applyFont="1" applyFill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0" fillId="3" borderId="19" xfId="0" applyFont="1" applyFill="1" applyBorder="1" applyAlignment="1">
      <alignment horizontal="left" vertical="center"/>
    </xf>
    <xf numFmtId="0" fontId="0" fillId="3" borderId="22" xfId="0" applyFont="1" applyFill="1" applyBorder="1" applyAlignment="1">
      <alignment horizontal="left" vertical="center"/>
    </xf>
    <xf numFmtId="0" fontId="0" fillId="3" borderId="24" xfId="0" applyFont="1" applyFill="1" applyBorder="1" applyAlignment="1">
      <alignment horizontal="left" vertical="center"/>
    </xf>
    <xf numFmtId="0" fontId="1" fillId="3" borderId="3" xfId="0" applyFont="1" applyFill="1" applyBorder="1" applyAlignment="1">
      <alignment horizontal="left" vertical="center"/>
    </xf>
    <xf numFmtId="0" fontId="19" fillId="2" borderId="0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left" vertical="center"/>
    </xf>
    <xf numFmtId="0" fontId="0" fillId="3" borderId="18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/>
    <xf numFmtId="0" fontId="2" fillId="0" borderId="0" xfId="0" applyFont="1" applyFill="1" applyBorder="1"/>
    <xf numFmtId="0" fontId="0" fillId="4" borderId="4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left"/>
    </xf>
    <xf numFmtId="0" fontId="13" fillId="0" borderId="0" xfId="0" applyFont="1" applyBorder="1" applyAlignment="1">
      <alignment horizontal="left" vertical="center"/>
    </xf>
    <xf numFmtId="0" fontId="0" fillId="2" borderId="9" xfId="0" applyFont="1" applyFill="1" applyBorder="1" applyAlignment="1">
      <alignment vertical="center"/>
    </xf>
    <xf numFmtId="0" fontId="0" fillId="4" borderId="1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29" xfId="0" applyFont="1" applyBorder="1" applyAlignment="1">
      <alignment vertical="center"/>
    </xf>
    <xf numFmtId="2" fontId="0" fillId="2" borderId="9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right"/>
    </xf>
    <xf numFmtId="0" fontId="0" fillId="2" borderId="14" xfId="0" applyFill="1" applyBorder="1" applyAlignment="1">
      <alignment vertical="center"/>
    </xf>
    <xf numFmtId="0" fontId="0" fillId="2" borderId="1" xfId="0" applyFill="1" applyBorder="1" applyAlignment="1">
      <alignment vertical="top" wrapText="1"/>
    </xf>
    <xf numFmtId="0" fontId="0" fillId="2" borderId="31" xfId="0" applyFill="1" applyBorder="1" applyAlignment="1">
      <alignment vertical="top" wrapText="1"/>
    </xf>
    <xf numFmtId="0" fontId="0" fillId="2" borderId="32" xfId="0" applyFill="1" applyBorder="1" applyAlignment="1">
      <alignment vertical="top" wrapText="1"/>
    </xf>
    <xf numFmtId="0" fontId="2" fillId="0" borderId="33" xfId="0" applyFont="1" applyBorder="1" applyAlignment="1">
      <alignment horizontal="right"/>
    </xf>
    <xf numFmtId="0" fontId="2" fillId="2" borderId="0" xfId="0" applyFont="1" applyFill="1" applyBorder="1"/>
    <xf numFmtId="0" fontId="1" fillId="3" borderId="35" xfId="0" applyFont="1" applyFill="1" applyBorder="1" applyAlignment="1">
      <alignment horizontal="center"/>
    </xf>
    <xf numFmtId="0" fontId="1" fillId="3" borderId="36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left"/>
    </xf>
    <xf numFmtId="0" fontId="11" fillId="0" borderId="0" xfId="0" applyFont="1" applyBorder="1" applyAlignment="1">
      <alignment horizontal="righ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0" fillId="2" borderId="8" xfId="0" applyFont="1" applyFill="1" applyBorder="1" applyAlignment="1">
      <alignment horizontal="left"/>
    </xf>
    <xf numFmtId="0" fontId="0" fillId="2" borderId="2" xfId="0" applyFont="1" applyFill="1" applyBorder="1" applyAlignment="1">
      <alignment horizontal="left" vertical="center" wrapText="1"/>
    </xf>
    <xf numFmtId="0" fontId="0" fillId="2" borderId="11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0" fillId="0" borderId="8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/>
    </xf>
    <xf numFmtId="0" fontId="0" fillId="2" borderId="26" xfId="0" applyFont="1" applyFill="1" applyBorder="1" applyAlignment="1">
      <alignment horizontal="left" vertical="center"/>
    </xf>
    <xf numFmtId="0" fontId="0" fillId="2" borderId="15" xfId="0" applyFont="1" applyFill="1" applyBorder="1" applyAlignment="1">
      <alignment horizontal="left" vertical="center"/>
    </xf>
    <xf numFmtId="0" fontId="0" fillId="2" borderId="0" xfId="0" applyFont="1" applyFill="1" applyBorder="1" applyAlignment="1">
      <alignment horizontal="left" vertical="center" wrapText="1"/>
    </xf>
    <xf numFmtId="0" fontId="0" fillId="2" borderId="9" xfId="0" applyFont="1" applyFill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14" fillId="5" borderId="0" xfId="0" applyFont="1" applyFill="1" applyBorder="1" applyAlignment="1" applyProtection="1">
      <alignment horizontal="left" vertical="center"/>
      <protection locked="0"/>
    </xf>
    <xf numFmtId="0" fontId="15" fillId="5" borderId="0" xfId="0" applyFont="1" applyFill="1" applyBorder="1" applyAlignment="1" applyProtection="1">
      <alignment horizontal="center" vertical="center"/>
      <protection locked="0"/>
    </xf>
    <xf numFmtId="0" fontId="14" fillId="5" borderId="0" xfId="0" applyFont="1" applyFill="1" applyBorder="1" applyAlignment="1" applyProtection="1">
      <alignment horizontal="center" vertical="center"/>
      <protection locked="0"/>
    </xf>
    <xf numFmtId="0" fontId="14" fillId="5" borderId="0" xfId="0" applyFont="1" applyFill="1" applyBorder="1" applyAlignment="1" applyProtection="1">
      <alignment horizontal="center" vertical="center"/>
      <protection locked="0"/>
    </xf>
    <xf numFmtId="0" fontId="14" fillId="5" borderId="0" xfId="0" applyFont="1" applyFill="1" applyBorder="1" applyAlignment="1" applyProtection="1">
      <alignment vertical="center"/>
      <protection locked="0"/>
    </xf>
    <xf numFmtId="0" fontId="0" fillId="5" borderId="0" xfId="0" applyFont="1" applyFill="1" applyAlignment="1" applyProtection="1">
      <alignment vertical="center"/>
      <protection locked="0"/>
    </xf>
    <xf numFmtId="0" fontId="1" fillId="0" borderId="5" xfId="0" applyFont="1" applyBorder="1" applyAlignment="1" applyProtection="1">
      <alignment horizontal="center" vertical="top" wrapText="1"/>
      <protection locked="0"/>
    </xf>
    <xf numFmtId="0" fontId="1" fillId="0" borderId="6" xfId="0" applyFont="1" applyBorder="1" applyAlignment="1" applyProtection="1">
      <alignment horizontal="center" vertical="top" wrapText="1"/>
      <protection locked="0"/>
    </xf>
    <xf numFmtId="0" fontId="1" fillId="0" borderId="7" xfId="0" applyFont="1" applyBorder="1" applyAlignment="1" applyProtection="1">
      <alignment horizontal="center" vertical="top" wrapText="1"/>
      <protection locked="0"/>
    </xf>
    <xf numFmtId="0" fontId="1" fillId="0" borderId="8" xfId="0" applyFont="1" applyBorder="1" applyAlignment="1" applyProtection="1">
      <alignment horizontal="center" vertical="top" wrapText="1"/>
      <protection locked="0"/>
    </xf>
    <xf numFmtId="0" fontId="1" fillId="0" borderId="0" xfId="0" applyFont="1" applyBorder="1" applyAlignment="1" applyProtection="1">
      <alignment horizontal="center" vertical="top" wrapText="1"/>
      <protection locked="0"/>
    </xf>
    <xf numFmtId="0" fontId="1" fillId="0" borderId="9" xfId="0" applyFont="1" applyBorder="1" applyAlignment="1" applyProtection="1">
      <alignment horizontal="center" vertical="top" wrapText="1"/>
      <protection locked="0"/>
    </xf>
    <xf numFmtId="0" fontId="1" fillId="0" borderId="10" xfId="0" applyFont="1" applyBorder="1" applyAlignment="1" applyProtection="1">
      <alignment horizontal="center" vertical="top" wrapText="1"/>
      <protection locked="0"/>
    </xf>
    <xf numFmtId="0" fontId="1" fillId="0" borderId="2" xfId="0" applyFont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 applyProtection="1">
      <alignment horizontal="center" vertical="top" wrapText="1"/>
      <protection locked="0"/>
    </xf>
    <xf numFmtId="0" fontId="3" fillId="0" borderId="17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3" fillId="0" borderId="18" xfId="0" applyFont="1" applyBorder="1" applyAlignment="1" applyProtection="1">
      <alignment horizontal="center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0" fillId="3" borderId="30" xfId="0" applyFont="1" applyFill="1" applyBorder="1" applyAlignment="1" applyProtection="1">
      <alignment horizontal="center" vertical="center"/>
      <protection locked="0"/>
    </xf>
    <xf numFmtId="0" fontId="0" fillId="2" borderId="14" xfId="0" applyFont="1" applyFill="1" applyBorder="1" applyAlignment="1" applyProtection="1">
      <alignment horizontal="center" vertical="center"/>
      <protection locked="0"/>
    </xf>
    <xf numFmtId="0" fontId="8" fillId="2" borderId="17" xfId="0" applyFont="1" applyFill="1" applyBorder="1" applyAlignment="1" applyProtection="1">
      <alignment vertical="center"/>
      <protection locked="0"/>
    </xf>
    <xf numFmtId="0" fontId="8" fillId="2" borderId="14" xfId="0" applyFont="1" applyFill="1" applyBorder="1" applyAlignment="1" applyProtection="1">
      <alignment vertical="center"/>
      <protection locked="0"/>
    </xf>
    <xf numFmtId="0" fontId="8" fillId="2" borderId="18" xfId="0" applyFont="1" applyFill="1" applyBorder="1" applyAlignment="1" applyProtection="1">
      <alignment vertical="center"/>
      <protection locked="0"/>
    </xf>
    <xf numFmtId="0" fontId="8" fillId="2" borderId="19" xfId="0" applyFont="1" applyFill="1" applyBorder="1" applyAlignment="1" applyProtection="1">
      <alignment horizontal="left" vertical="center"/>
      <protection locked="0"/>
    </xf>
    <xf numFmtId="0" fontId="8" fillId="2" borderId="21" xfId="0" applyFont="1" applyFill="1" applyBorder="1" applyAlignment="1" applyProtection="1">
      <alignment horizontal="left" vertical="center"/>
      <protection locked="0"/>
    </xf>
    <xf numFmtId="0" fontId="8" fillId="2" borderId="21" xfId="0" applyFont="1" applyFill="1" applyBorder="1" applyAlignment="1" applyProtection="1">
      <alignment horizontal="left" vertical="center"/>
      <protection locked="0"/>
    </xf>
    <xf numFmtId="0" fontId="8" fillId="2" borderId="27" xfId="0" applyFont="1" applyFill="1" applyBorder="1" applyAlignment="1" applyProtection="1">
      <alignment horizontal="left" vertical="center"/>
      <protection locked="0"/>
    </xf>
    <xf numFmtId="0" fontId="8" fillId="2" borderId="28" xfId="0" applyFont="1" applyFill="1" applyBorder="1" applyAlignment="1" applyProtection="1">
      <alignment horizontal="left" vertical="center"/>
      <protection locked="0"/>
    </xf>
    <xf numFmtId="0" fontId="8" fillId="2" borderId="23" xfId="0" applyFont="1" applyFill="1" applyBorder="1" applyAlignment="1" applyProtection="1">
      <alignment horizontal="left" vertical="center"/>
      <protection locked="0"/>
    </xf>
    <xf numFmtId="0" fontId="8" fillId="2" borderId="10" xfId="0" applyFont="1" applyFill="1" applyBorder="1" applyAlignment="1" applyProtection="1">
      <alignment horizontal="left" vertical="center"/>
      <protection locked="0"/>
    </xf>
    <xf numFmtId="0" fontId="8" fillId="2" borderId="11" xfId="0" applyFont="1" applyFill="1" applyBorder="1" applyAlignment="1" applyProtection="1">
      <alignment horizontal="left" vertical="center"/>
      <protection locked="0"/>
    </xf>
    <xf numFmtId="0" fontId="8" fillId="2" borderId="25" xfId="0" applyFont="1" applyFill="1" applyBorder="1" applyAlignment="1" applyProtection="1">
      <alignment horizontal="left" vertical="center"/>
      <protection locked="0"/>
    </xf>
    <xf numFmtId="0" fontId="0" fillId="3" borderId="17" xfId="0" applyFont="1" applyFill="1" applyBorder="1" applyAlignment="1" applyProtection="1">
      <alignment horizontal="center" vertical="center"/>
      <protection locked="0"/>
    </xf>
    <xf numFmtId="0" fontId="0" fillId="3" borderId="14" xfId="0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34" xfId="0" applyFont="1" applyBorder="1" applyAlignment="1" applyProtection="1">
      <alignment horizontal="center"/>
      <protection locked="0"/>
    </xf>
    <xf numFmtId="0" fontId="3" fillId="0" borderId="24" xfId="0" applyFont="1" applyBorder="1" applyAlignment="1" applyProtection="1">
      <alignment horizontal="center"/>
      <protection locked="0"/>
    </xf>
    <xf numFmtId="0" fontId="0" fillId="2" borderId="1" xfId="0" applyFont="1" applyFill="1" applyBorder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FF1F5"/>
      <color rgb="FFFFFFCC"/>
      <color rgb="FFFFFF99"/>
      <color rgb="FFFEFFE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5"/>
  <sheetViews>
    <sheetView tabSelected="1" view="pageBreakPreview" topLeftCell="A93" zoomScale="86" zoomScaleNormal="100" zoomScaleSheetLayoutView="86" workbookViewId="0">
      <selection activeCell="A123" sqref="A123"/>
    </sheetView>
  </sheetViews>
  <sheetFormatPr baseColWidth="10" defaultRowHeight="15" x14ac:dyDescent="0.25"/>
  <cols>
    <col min="1" max="1" width="5.140625" style="1" customWidth="1"/>
    <col min="2" max="2" width="49.42578125" customWidth="1"/>
    <col min="3" max="3" width="5.5703125" customWidth="1"/>
    <col min="4" max="4" width="24.5703125" style="1" customWidth="1"/>
    <col min="5" max="5" width="8.85546875" style="1" customWidth="1"/>
    <col min="6" max="6" width="11.28515625" customWidth="1"/>
    <col min="7" max="7" width="2.5703125" customWidth="1"/>
    <col min="8" max="8" width="31.5703125" customWidth="1"/>
    <col min="9" max="9" width="6.42578125" customWidth="1"/>
  </cols>
  <sheetData>
    <row r="1" spans="1:10" ht="23.25" x14ac:dyDescent="0.35">
      <c r="B1" s="91" t="s">
        <v>123</v>
      </c>
      <c r="C1" s="76"/>
      <c r="H1" s="92"/>
    </row>
    <row r="2" spans="1:10" ht="12" customHeight="1" x14ac:dyDescent="0.3">
      <c r="B2" s="14"/>
      <c r="C2" s="14"/>
    </row>
    <row r="3" spans="1:10" s="39" customFormat="1" ht="20.25" customHeight="1" x14ac:dyDescent="0.25">
      <c r="B3" s="40" t="s">
        <v>1</v>
      </c>
      <c r="C3" s="40"/>
      <c r="D3" s="87" t="s">
        <v>22</v>
      </c>
      <c r="F3" s="87" t="s">
        <v>43</v>
      </c>
    </row>
    <row r="4" spans="1:10" s="39" customFormat="1" ht="20.25" customHeight="1" x14ac:dyDescent="0.25">
      <c r="B4" s="176"/>
      <c r="C4" s="88"/>
      <c r="D4" s="176"/>
      <c r="E4" s="77"/>
      <c r="F4" s="177"/>
      <c r="G4" s="177"/>
      <c r="H4" s="177"/>
    </row>
    <row r="5" spans="1:10" s="39" customFormat="1" ht="20.100000000000001" customHeight="1" x14ac:dyDescent="0.25">
      <c r="B5" s="40" t="s">
        <v>33</v>
      </c>
      <c r="C5" s="40"/>
      <c r="D5" s="42"/>
      <c r="F5" s="87" t="s">
        <v>44</v>
      </c>
      <c r="G5" s="86"/>
    </row>
    <row r="6" spans="1:10" s="39" customFormat="1" ht="20.100000000000001" customHeight="1" x14ac:dyDescent="0.25">
      <c r="B6" s="178"/>
      <c r="C6" s="178"/>
      <c r="D6" s="178"/>
      <c r="E6" s="89"/>
      <c r="F6" s="179"/>
      <c r="G6" s="90"/>
      <c r="H6" s="90"/>
    </row>
    <row r="7" spans="1:10" s="39" customFormat="1" ht="20.100000000000001" customHeight="1" x14ac:dyDescent="0.25">
      <c r="A7" s="43"/>
      <c r="B7" s="41" t="s">
        <v>40</v>
      </c>
      <c r="C7" s="41"/>
      <c r="D7" s="41" t="s">
        <v>39</v>
      </c>
      <c r="F7" s="41" t="s">
        <v>45</v>
      </c>
    </row>
    <row r="8" spans="1:10" s="39" customFormat="1" ht="20.100000000000001" customHeight="1" x14ac:dyDescent="0.25">
      <c r="A8" s="43"/>
      <c r="B8" s="180"/>
      <c r="C8" s="85"/>
      <c r="D8" s="181"/>
      <c r="F8" s="177"/>
      <c r="G8" s="177"/>
      <c r="H8" s="177"/>
    </row>
    <row r="9" spans="1:10" s="39" customFormat="1" ht="20.100000000000001" customHeight="1" x14ac:dyDescent="0.25">
      <c r="A9" s="43"/>
      <c r="B9" s="73"/>
      <c r="C9" s="73"/>
      <c r="D9" s="25"/>
      <c r="E9" s="35"/>
      <c r="G9" s="56"/>
    </row>
    <row r="10" spans="1:10" s="19" customFormat="1" ht="20.100000000000001" customHeight="1" x14ac:dyDescent="0.3">
      <c r="A10" s="15"/>
      <c r="B10" s="14" t="s">
        <v>32</v>
      </c>
      <c r="C10" s="14"/>
      <c r="D10" s="15"/>
      <c r="E10" s="17"/>
      <c r="F10" s="24"/>
      <c r="G10" s="16"/>
    </row>
    <row r="11" spans="1:10" s="3" customFormat="1" ht="20.100000000000001" customHeight="1" x14ac:dyDescent="0.25">
      <c r="A11" s="2"/>
      <c r="B11" s="182"/>
      <c r="C11" s="183"/>
      <c r="D11" s="183"/>
      <c r="E11" s="183"/>
      <c r="F11" s="183"/>
      <c r="G11" s="183"/>
      <c r="H11" s="184"/>
      <c r="I11" s="30"/>
    </row>
    <row r="12" spans="1:10" s="3" customFormat="1" ht="20.100000000000001" customHeight="1" x14ac:dyDescent="0.25">
      <c r="A12" s="2"/>
      <c r="B12" s="185"/>
      <c r="C12" s="186"/>
      <c r="D12" s="186"/>
      <c r="E12" s="186"/>
      <c r="F12" s="186"/>
      <c r="G12" s="186"/>
      <c r="H12" s="187"/>
      <c r="I12" s="30"/>
    </row>
    <row r="13" spans="1:10" s="3" customFormat="1" ht="20.100000000000001" customHeight="1" x14ac:dyDescent="0.25">
      <c r="A13" s="2"/>
      <c r="B13" s="185"/>
      <c r="C13" s="186"/>
      <c r="D13" s="186"/>
      <c r="E13" s="186"/>
      <c r="F13" s="186"/>
      <c r="G13" s="186"/>
      <c r="H13" s="187"/>
      <c r="I13" s="30"/>
    </row>
    <row r="14" spans="1:10" s="3" customFormat="1" ht="20.100000000000001" customHeight="1" x14ac:dyDescent="0.25">
      <c r="A14" s="2"/>
      <c r="B14" s="188"/>
      <c r="C14" s="189"/>
      <c r="D14" s="189"/>
      <c r="E14" s="189"/>
      <c r="F14" s="189"/>
      <c r="G14" s="189"/>
      <c r="H14" s="190"/>
      <c r="I14" s="30"/>
    </row>
    <row r="15" spans="1:10" s="3" customFormat="1" ht="17.25" customHeight="1" thickBot="1" x14ac:dyDescent="0.3">
      <c r="A15" s="2"/>
      <c r="B15" s="30"/>
      <c r="C15" s="30"/>
      <c r="D15" s="30"/>
      <c r="E15" s="30"/>
      <c r="G15" s="30"/>
      <c r="H15" s="106" t="s">
        <v>68</v>
      </c>
      <c r="I15" s="74"/>
      <c r="J15" s="74"/>
    </row>
    <row r="16" spans="1:10" s="19" customFormat="1" ht="20.100000000000001" customHeight="1" thickBot="1" x14ac:dyDescent="0.35">
      <c r="A16" s="15"/>
      <c r="B16" s="33" t="s">
        <v>19</v>
      </c>
      <c r="C16" s="33"/>
      <c r="D16" s="159"/>
      <c r="E16" s="159"/>
      <c r="F16" s="159"/>
      <c r="G16" s="107"/>
      <c r="H16" s="78" t="e">
        <f>SUM(F18+F23+F35+#REF!)</f>
        <v>#REF!</v>
      </c>
      <c r="I16" s="30"/>
    </row>
    <row r="17" spans="1:8" ht="20.100000000000001" customHeight="1" x14ac:dyDescent="0.3">
      <c r="B17" s="14"/>
      <c r="C17" s="14"/>
      <c r="E17" s="17"/>
      <c r="F17" s="75" t="s">
        <v>16</v>
      </c>
      <c r="G17" s="11"/>
    </row>
    <row r="18" spans="1:8" ht="20.100000000000001" customHeight="1" x14ac:dyDescent="0.3">
      <c r="A18" s="29"/>
      <c r="B18" s="9" t="s">
        <v>20</v>
      </c>
      <c r="C18" s="9"/>
      <c r="D18" s="15"/>
      <c r="E18" s="13"/>
      <c r="F18" s="18">
        <f>IF($E$22&lt;21%,20,IF($E$22&lt;31%,15,IF($E$22&lt;41%,10,IF($E$22&lt;51%,5,IF($E$22&lt;61%,2.5,IF($E$22&lt;76%,1,0))))))</f>
        <v>20</v>
      </c>
      <c r="G18" s="11"/>
      <c r="H18" s="137" t="s">
        <v>92</v>
      </c>
    </row>
    <row r="19" spans="1:8" ht="20.100000000000001" customHeight="1" x14ac:dyDescent="0.3">
      <c r="A19" s="15"/>
      <c r="B19" s="93" t="s">
        <v>3</v>
      </c>
      <c r="C19" s="79"/>
      <c r="D19" s="191"/>
      <c r="E19" s="13"/>
      <c r="F19" s="21"/>
      <c r="G19" s="11"/>
    </row>
    <row r="20" spans="1:8" ht="20.100000000000001" customHeight="1" x14ac:dyDescent="0.3">
      <c r="A20" s="15"/>
      <c r="B20" s="97" t="s">
        <v>2</v>
      </c>
      <c r="C20" s="79"/>
      <c r="D20" s="192"/>
      <c r="E20" s="13"/>
      <c r="F20" s="21"/>
      <c r="G20" s="11"/>
    </row>
    <row r="21" spans="1:8" ht="20.100000000000001" customHeight="1" x14ac:dyDescent="0.25">
      <c r="A21" s="15"/>
      <c r="B21" s="98" t="s">
        <v>4</v>
      </c>
      <c r="C21" s="79"/>
      <c r="D21" s="193"/>
      <c r="E21" s="84" t="e">
        <f>D21/D19</f>
        <v>#DIV/0!</v>
      </c>
      <c r="G21" s="28"/>
    </row>
    <row r="22" spans="1:8" ht="20.100000000000001" customHeight="1" x14ac:dyDescent="0.25">
      <c r="A22" s="15"/>
      <c r="B22" s="27"/>
      <c r="C22" s="27"/>
      <c r="D22" s="32"/>
      <c r="E22" s="31"/>
      <c r="F22" s="75" t="s">
        <v>17</v>
      </c>
      <c r="G22" s="28"/>
    </row>
    <row r="23" spans="1:8" ht="20.100000000000001" customHeight="1" x14ac:dyDescent="0.3">
      <c r="A23" s="29"/>
      <c r="B23" s="9" t="s">
        <v>21</v>
      </c>
      <c r="C23" s="80"/>
      <c r="D23" s="15"/>
      <c r="E23" s="17"/>
      <c r="F23" s="18">
        <f>F25</f>
        <v>0</v>
      </c>
      <c r="G23" s="11"/>
      <c r="H23" s="137" t="s">
        <v>100</v>
      </c>
    </row>
    <row r="24" spans="1:8" ht="20.100000000000001" customHeight="1" thickBot="1" x14ac:dyDescent="0.3">
      <c r="A24" s="29"/>
      <c r="B24" s="93" t="s">
        <v>48</v>
      </c>
      <c r="C24" s="144">
        <v>1</v>
      </c>
      <c r="D24" s="194"/>
      <c r="E24" s="145">
        <f>C24*D24</f>
        <v>0</v>
      </c>
      <c r="F24" s="146">
        <f>E24+E25+E26+E27+E28+E29+E30+E31</f>
        <v>0</v>
      </c>
      <c r="G24" s="26"/>
    </row>
    <row r="25" spans="1:8" ht="20.100000000000001" customHeight="1" thickTop="1" thickBot="1" x14ac:dyDescent="0.3">
      <c r="B25" s="94" t="s">
        <v>49</v>
      </c>
      <c r="C25" s="144">
        <v>0.5</v>
      </c>
      <c r="D25" s="195"/>
      <c r="E25" s="145">
        <f t="shared" ref="E25:E31" si="0">C25*D25</f>
        <v>0</v>
      </c>
      <c r="F25" s="147">
        <f>IF(F24&gt;10,10,F24)</f>
        <v>0</v>
      </c>
      <c r="G25" s="26"/>
    </row>
    <row r="26" spans="1:8" ht="20.100000000000001" customHeight="1" thickTop="1" x14ac:dyDescent="0.25">
      <c r="B26" s="94" t="s">
        <v>50</v>
      </c>
      <c r="C26" s="148">
        <v>0.25</v>
      </c>
      <c r="D26" s="195"/>
      <c r="E26" s="145">
        <f t="shared" si="0"/>
        <v>0</v>
      </c>
      <c r="F26" s="6"/>
      <c r="G26" s="26"/>
    </row>
    <row r="27" spans="1:8" ht="20.100000000000001" customHeight="1" x14ac:dyDescent="0.25">
      <c r="A27" s="29"/>
      <c r="B27" s="94" t="s">
        <v>51</v>
      </c>
      <c r="C27" s="144">
        <v>1</v>
      </c>
      <c r="D27" s="195"/>
      <c r="E27" s="145">
        <f t="shared" si="0"/>
        <v>0</v>
      </c>
      <c r="F27" s="6"/>
      <c r="G27" s="26"/>
    </row>
    <row r="28" spans="1:8" ht="20.100000000000001" customHeight="1" x14ac:dyDescent="0.25">
      <c r="A28" s="29"/>
      <c r="B28" s="94" t="s">
        <v>52</v>
      </c>
      <c r="C28" s="144">
        <v>0.5</v>
      </c>
      <c r="D28" s="195"/>
      <c r="E28" s="145">
        <f t="shared" si="0"/>
        <v>0</v>
      </c>
      <c r="F28" s="6"/>
      <c r="G28" s="26"/>
    </row>
    <row r="29" spans="1:8" ht="20.100000000000001" customHeight="1" x14ac:dyDescent="0.25">
      <c r="A29" s="29"/>
      <c r="B29" s="94" t="s">
        <v>53</v>
      </c>
      <c r="C29" s="148">
        <v>0.25</v>
      </c>
      <c r="D29" s="195"/>
      <c r="E29" s="145">
        <f t="shared" si="0"/>
        <v>0</v>
      </c>
      <c r="F29" s="6"/>
      <c r="G29" s="26"/>
    </row>
    <row r="30" spans="1:8" ht="20.100000000000001" customHeight="1" x14ac:dyDescent="0.25">
      <c r="A30" s="29"/>
      <c r="B30" s="95" t="s">
        <v>109</v>
      </c>
      <c r="C30" s="47">
        <v>2</v>
      </c>
      <c r="D30" s="195"/>
      <c r="E30" s="145">
        <f t="shared" si="0"/>
        <v>0</v>
      </c>
      <c r="F30" s="6"/>
      <c r="G30" s="26"/>
    </row>
    <row r="31" spans="1:8" s="139" customFormat="1" ht="17.25" customHeight="1" x14ac:dyDescent="0.25">
      <c r="A31" s="138"/>
      <c r="B31" s="96" t="s">
        <v>110</v>
      </c>
      <c r="C31" s="47">
        <v>1</v>
      </c>
      <c r="D31" s="195"/>
      <c r="E31" s="145">
        <f t="shared" si="0"/>
        <v>0</v>
      </c>
      <c r="F31" s="6"/>
      <c r="G31" s="140"/>
    </row>
    <row r="32" spans="1:8" s="6" customFormat="1" ht="20.100000000000001" customHeight="1" x14ac:dyDescent="0.25">
      <c r="A32" s="70"/>
      <c r="B32" s="47" t="s">
        <v>111</v>
      </c>
      <c r="C32" s="27"/>
      <c r="D32" s="21"/>
      <c r="E32" s="69"/>
      <c r="F32" s="75"/>
      <c r="G32" s="83"/>
    </row>
    <row r="33" spans="1:12" ht="11.25" customHeight="1" x14ac:dyDescent="0.25"/>
    <row r="34" spans="1:12" s="6" customFormat="1" ht="14.25" customHeight="1" x14ac:dyDescent="0.25">
      <c r="A34" s="70"/>
      <c r="B34" s="47"/>
      <c r="C34" s="47"/>
      <c r="D34" s="25"/>
      <c r="E34" s="71"/>
      <c r="F34" s="101" t="s">
        <v>18</v>
      </c>
      <c r="G34" s="83"/>
    </row>
    <row r="35" spans="1:12" ht="20.100000000000001" customHeight="1" x14ac:dyDescent="0.25">
      <c r="A35" s="29"/>
      <c r="B35" s="41" t="s">
        <v>74</v>
      </c>
      <c r="C35" s="41"/>
      <c r="D35" s="43"/>
      <c r="E35" s="120"/>
      <c r="F35" s="121">
        <f>F38</f>
        <v>0</v>
      </c>
      <c r="G35" s="122"/>
      <c r="H35" s="137" t="s">
        <v>101</v>
      </c>
    </row>
    <row r="36" spans="1:12" ht="20.100000000000001" customHeight="1" x14ac:dyDescent="0.25">
      <c r="A36" s="15"/>
      <c r="B36" s="123" t="s">
        <v>75</v>
      </c>
      <c r="C36" s="43">
        <v>0.25</v>
      </c>
      <c r="D36" s="124">
        <f>SUM(I47)</f>
        <v>0</v>
      </c>
      <c r="E36" s="141">
        <f>D36*C36</f>
        <v>0</v>
      </c>
      <c r="F36" s="146">
        <f>E36+E37+E38+E39</f>
        <v>0</v>
      </c>
      <c r="G36" s="122"/>
    </row>
    <row r="37" spans="1:12" ht="20.100000000000001" customHeight="1" thickBot="1" x14ac:dyDescent="0.3">
      <c r="A37" s="15"/>
      <c r="B37" s="150" t="s">
        <v>112</v>
      </c>
      <c r="C37" s="43">
        <v>0.5</v>
      </c>
      <c r="D37" s="196"/>
      <c r="E37" s="141"/>
      <c r="F37" s="146"/>
      <c r="G37" s="122"/>
    </row>
    <row r="38" spans="1:12" ht="20.100000000000001" customHeight="1" thickTop="1" thickBot="1" x14ac:dyDescent="0.3">
      <c r="A38" s="15"/>
      <c r="B38" s="125" t="s">
        <v>76</v>
      </c>
      <c r="C38" s="71">
        <v>0.25</v>
      </c>
      <c r="D38" s="197"/>
      <c r="E38" s="141">
        <f t="shared" ref="E38:E39" si="1">D38*C38</f>
        <v>0</v>
      </c>
      <c r="F38" s="147">
        <f>IF(F36&gt;65,65,F36)</f>
        <v>0</v>
      </c>
      <c r="G38" s="126"/>
      <c r="J38" s="3"/>
    </row>
    <row r="39" spans="1:12" s="4" customFormat="1" ht="20.100000000000001" customHeight="1" thickTop="1" x14ac:dyDescent="0.25">
      <c r="A39" s="24"/>
      <c r="B39" s="96" t="s">
        <v>73</v>
      </c>
      <c r="C39" s="43">
        <v>0.1</v>
      </c>
      <c r="D39" s="135">
        <f>F62</f>
        <v>0</v>
      </c>
      <c r="E39" s="141">
        <f t="shared" si="1"/>
        <v>0</v>
      </c>
      <c r="F39" s="68"/>
      <c r="G39" s="122"/>
    </row>
    <row r="40" spans="1:12" s="48" customFormat="1" ht="20.100000000000001" customHeight="1" x14ac:dyDescent="0.25">
      <c r="A40" s="46"/>
      <c r="B40" s="8"/>
      <c r="C40" s="8"/>
      <c r="D40" s="85"/>
      <c r="E40" s="68"/>
      <c r="F40" s="71"/>
      <c r="G40" s="126"/>
      <c r="J40" s="111"/>
      <c r="K40" s="111"/>
      <c r="L40" s="111"/>
    </row>
    <row r="41" spans="1:12" s="44" customFormat="1" ht="20.100000000000001" customHeight="1" x14ac:dyDescent="0.25">
      <c r="A41" s="24"/>
      <c r="B41" s="127" t="s">
        <v>108</v>
      </c>
      <c r="C41" s="111"/>
      <c r="D41" s="127" t="s">
        <v>107</v>
      </c>
      <c r="E41" s="68"/>
      <c r="F41" s="68" t="s">
        <v>106</v>
      </c>
      <c r="G41" s="111"/>
      <c r="H41" s="85" t="s">
        <v>77</v>
      </c>
      <c r="I41" s="68" t="s">
        <v>78</v>
      </c>
      <c r="J41" s="158"/>
      <c r="K41" s="158"/>
      <c r="L41" s="158"/>
    </row>
    <row r="42" spans="1:12" s="44" customFormat="1" ht="20.100000000000001" customHeight="1" x14ac:dyDescent="0.25">
      <c r="A42" s="24">
        <v>1</v>
      </c>
      <c r="B42" s="198"/>
      <c r="C42" s="71"/>
      <c r="D42" s="201"/>
      <c r="E42" s="202"/>
      <c r="F42" s="203"/>
      <c r="G42" s="110"/>
      <c r="H42" s="129" t="s">
        <v>79</v>
      </c>
      <c r="I42" s="210"/>
      <c r="J42" s="158"/>
      <c r="K42" s="158"/>
      <c r="L42" s="158"/>
    </row>
    <row r="43" spans="1:12" s="44" customFormat="1" ht="20.100000000000001" customHeight="1" x14ac:dyDescent="0.25">
      <c r="A43" s="45">
        <f>SUM(A42+1)</f>
        <v>2</v>
      </c>
      <c r="B43" s="199"/>
      <c r="C43" s="71"/>
      <c r="D43" s="204"/>
      <c r="E43" s="205"/>
      <c r="F43" s="206"/>
      <c r="G43" s="37"/>
      <c r="H43" s="130" t="s">
        <v>80</v>
      </c>
      <c r="I43" s="210"/>
      <c r="J43" s="158"/>
      <c r="K43" s="158"/>
      <c r="L43" s="158"/>
    </row>
    <row r="44" spans="1:12" s="44" customFormat="1" ht="20.100000000000001" customHeight="1" x14ac:dyDescent="0.25">
      <c r="A44" s="69">
        <f t="shared" ref="A44:A61" si="2">SUM(A43+1)</f>
        <v>3</v>
      </c>
      <c r="B44" s="199"/>
      <c r="C44" s="71"/>
      <c r="D44" s="204"/>
      <c r="E44" s="205"/>
      <c r="F44" s="206"/>
      <c r="G44" s="37"/>
      <c r="H44" s="130" t="s">
        <v>81</v>
      </c>
      <c r="I44" s="211"/>
      <c r="J44" s="158"/>
      <c r="K44" s="158"/>
      <c r="L44" s="158"/>
    </row>
    <row r="45" spans="1:12" s="44" customFormat="1" ht="20.100000000000001" customHeight="1" x14ac:dyDescent="0.25">
      <c r="A45" s="69">
        <f t="shared" si="2"/>
        <v>4</v>
      </c>
      <c r="B45" s="199"/>
      <c r="C45" s="71"/>
      <c r="D45" s="204"/>
      <c r="E45" s="205"/>
      <c r="F45" s="206"/>
      <c r="G45" s="37"/>
      <c r="H45" s="130" t="s">
        <v>82</v>
      </c>
      <c r="I45" s="211"/>
      <c r="J45" s="158"/>
      <c r="K45" s="158"/>
      <c r="L45" s="158"/>
    </row>
    <row r="46" spans="1:12" s="44" customFormat="1" ht="20.100000000000001" customHeight="1" x14ac:dyDescent="0.25">
      <c r="A46" s="69">
        <f t="shared" si="2"/>
        <v>5</v>
      </c>
      <c r="B46" s="199"/>
      <c r="C46" s="71"/>
      <c r="D46" s="204"/>
      <c r="E46" s="205"/>
      <c r="F46" s="206"/>
      <c r="G46" s="37"/>
      <c r="H46" s="131" t="s">
        <v>83</v>
      </c>
      <c r="I46" s="211"/>
      <c r="J46" s="158"/>
      <c r="K46" s="158"/>
      <c r="L46" s="158"/>
    </row>
    <row r="47" spans="1:12" s="44" customFormat="1" ht="20.100000000000001" customHeight="1" x14ac:dyDescent="0.25">
      <c r="A47" s="69">
        <f t="shared" si="2"/>
        <v>6</v>
      </c>
      <c r="B47" s="199"/>
      <c r="C47" s="71"/>
      <c r="D47" s="204"/>
      <c r="E47" s="205"/>
      <c r="F47" s="206"/>
      <c r="G47" s="128"/>
      <c r="H47" s="132" t="s">
        <v>78</v>
      </c>
      <c r="I47" s="121">
        <f>SUM(I42:I46)</f>
        <v>0</v>
      </c>
      <c r="J47" s="158"/>
      <c r="K47" s="158"/>
      <c r="L47" s="158"/>
    </row>
    <row r="48" spans="1:12" s="44" customFormat="1" ht="20.100000000000001" customHeight="1" x14ac:dyDescent="0.25">
      <c r="A48" s="69">
        <f t="shared" si="2"/>
        <v>7</v>
      </c>
      <c r="B48" s="199"/>
      <c r="C48" s="71"/>
      <c r="D48" s="204"/>
      <c r="E48" s="205"/>
      <c r="F48" s="206"/>
      <c r="G48" s="48"/>
      <c r="H48" s="27"/>
      <c r="I48" s="69"/>
      <c r="J48" s="158"/>
      <c r="K48" s="158"/>
      <c r="L48" s="158"/>
    </row>
    <row r="49" spans="1:12" s="44" customFormat="1" ht="20.100000000000001" customHeight="1" x14ac:dyDescent="0.25">
      <c r="A49" s="69">
        <f t="shared" si="2"/>
        <v>8</v>
      </c>
      <c r="B49" s="199"/>
      <c r="C49" s="71"/>
      <c r="D49" s="204"/>
      <c r="E49" s="205"/>
      <c r="F49" s="206"/>
      <c r="G49" s="47"/>
      <c r="H49" s="27"/>
      <c r="I49" s="69"/>
      <c r="J49" s="158"/>
      <c r="K49" s="158"/>
      <c r="L49" s="158"/>
    </row>
    <row r="50" spans="1:12" s="44" customFormat="1" ht="20.100000000000001" customHeight="1" x14ac:dyDescent="0.25">
      <c r="A50" s="69">
        <f t="shared" si="2"/>
        <v>9</v>
      </c>
      <c r="B50" s="199"/>
      <c r="C50" s="71"/>
      <c r="D50" s="204"/>
      <c r="E50" s="205"/>
      <c r="F50" s="206"/>
      <c r="G50" s="47"/>
      <c r="H50" s="27"/>
      <c r="I50" s="69"/>
      <c r="J50" s="158"/>
      <c r="K50" s="158"/>
      <c r="L50" s="158"/>
    </row>
    <row r="51" spans="1:12" s="44" customFormat="1" ht="20.100000000000001" customHeight="1" x14ac:dyDescent="0.25">
      <c r="A51" s="69">
        <f t="shared" si="2"/>
        <v>10</v>
      </c>
      <c r="B51" s="199"/>
      <c r="C51" s="71"/>
      <c r="D51" s="204"/>
      <c r="E51" s="205"/>
      <c r="F51" s="206"/>
      <c r="G51" s="47"/>
      <c r="H51" s="27"/>
      <c r="I51" s="69"/>
      <c r="J51" s="103"/>
      <c r="K51" s="103"/>
      <c r="L51" s="103"/>
    </row>
    <row r="52" spans="1:12" s="44" customFormat="1" ht="20.100000000000001" customHeight="1" x14ac:dyDescent="0.25">
      <c r="A52" s="69">
        <f t="shared" si="2"/>
        <v>11</v>
      </c>
      <c r="B52" s="199"/>
      <c r="C52" s="71"/>
      <c r="D52" s="204"/>
      <c r="E52" s="205"/>
      <c r="F52" s="206"/>
      <c r="G52" s="47"/>
      <c r="H52" s="27"/>
      <c r="I52" s="69"/>
      <c r="J52" s="109"/>
      <c r="K52" s="109"/>
      <c r="L52" s="109"/>
    </row>
    <row r="53" spans="1:12" s="44" customFormat="1" ht="20.100000000000001" customHeight="1" x14ac:dyDescent="0.25">
      <c r="A53" s="69">
        <f t="shared" si="2"/>
        <v>12</v>
      </c>
      <c r="B53" s="199"/>
      <c r="C53" s="71"/>
      <c r="D53" s="204"/>
      <c r="E53" s="205"/>
      <c r="F53" s="206"/>
      <c r="G53" s="47"/>
      <c r="H53" s="27"/>
      <c r="I53" s="69"/>
      <c r="J53" s="109"/>
      <c r="K53" s="109"/>
      <c r="L53" s="109"/>
    </row>
    <row r="54" spans="1:12" s="44" customFormat="1" ht="20.100000000000001" customHeight="1" x14ac:dyDescent="0.25">
      <c r="A54" s="69">
        <f t="shared" si="2"/>
        <v>13</v>
      </c>
      <c r="B54" s="199"/>
      <c r="C54" s="71"/>
      <c r="D54" s="204"/>
      <c r="E54" s="205"/>
      <c r="F54" s="206"/>
      <c r="G54" s="47"/>
      <c r="H54" s="27"/>
      <c r="I54" s="69"/>
      <c r="J54" s="109"/>
      <c r="K54" s="109"/>
      <c r="L54" s="109"/>
    </row>
    <row r="55" spans="1:12" s="44" customFormat="1" ht="20.100000000000001" customHeight="1" x14ac:dyDescent="0.25">
      <c r="A55" s="69">
        <f t="shared" si="2"/>
        <v>14</v>
      </c>
      <c r="B55" s="199"/>
      <c r="C55" s="71"/>
      <c r="D55" s="204"/>
      <c r="E55" s="205"/>
      <c r="F55" s="206"/>
      <c r="G55" s="47"/>
      <c r="J55" s="109"/>
      <c r="K55" s="109"/>
      <c r="L55" s="109"/>
    </row>
    <row r="56" spans="1:12" s="44" customFormat="1" ht="20.100000000000001" customHeight="1" x14ac:dyDescent="0.25">
      <c r="A56" s="69">
        <f t="shared" si="2"/>
        <v>15</v>
      </c>
      <c r="B56" s="199"/>
      <c r="C56" s="71"/>
      <c r="D56" s="204"/>
      <c r="E56" s="205"/>
      <c r="F56" s="206"/>
      <c r="G56" s="47"/>
      <c r="J56" s="109"/>
      <c r="K56" s="109"/>
      <c r="L56" s="109"/>
    </row>
    <row r="57" spans="1:12" s="47" customFormat="1" ht="20.100000000000001" customHeight="1" x14ac:dyDescent="0.25">
      <c r="A57" s="69">
        <f t="shared" si="2"/>
        <v>16</v>
      </c>
      <c r="B57" s="199"/>
      <c r="C57" s="71"/>
      <c r="D57" s="204"/>
      <c r="E57" s="205"/>
      <c r="F57" s="206"/>
    </row>
    <row r="58" spans="1:12" s="44" customFormat="1" ht="20.100000000000001" customHeight="1" x14ac:dyDescent="0.25">
      <c r="A58" s="69">
        <f t="shared" si="2"/>
        <v>17</v>
      </c>
      <c r="B58" s="199"/>
      <c r="C58" s="71"/>
      <c r="D58" s="204"/>
      <c r="E58" s="205"/>
      <c r="F58" s="206"/>
      <c r="G58" s="133"/>
      <c r="H58" s="72" t="s">
        <v>31</v>
      </c>
    </row>
    <row r="59" spans="1:12" s="44" customFormat="1" ht="20.100000000000001" customHeight="1" x14ac:dyDescent="0.25">
      <c r="A59" s="69">
        <f t="shared" si="2"/>
        <v>18</v>
      </c>
      <c r="B59" s="199"/>
      <c r="C59" s="71"/>
      <c r="D59" s="204"/>
      <c r="E59" s="205"/>
      <c r="F59" s="206"/>
      <c r="G59" s="133"/>
    </row>
    <row r="60" spans="1:12" s="44" customFormat="1" ht="20.100000000000001" customHeight="1" x14ac:dyDescent="0.25">
      <c r="A60" s="69">
        <f t="shared" si="2"/>
        <v>19</v>
      </c>
      <c r="B60" s="199"/>
      <c r="C60" s="71"/>
      <c r="D60" s="204"/>
      <c r="E60" s="205"/>
      <c r="F60" s="206"/>
      <c r="G60" s="133"/>
    </row>
    <row r="61" spans="1:12" s="44" customFormat="1" ht="20.100000000000001" customHeight="1" x14ac:dyDescent="0.25">
      <c r="A61" s="69">
        <f t="shared" si="2"/>
        <v>20</v>
      </c>
      <c r="B61" s="200"/>
      <c r="C61" s="71"/>
      <c r="D61" s="207"/>
      <c r="E61" s="208"/>
      <c r="F61" s="209"/>
      <c r="G61" s="133"/>
    </row>
    <row r="62" spans="1:12" s="44" customFormat="1" ht="20.100000000000001" customHeight="1" x14ac:dyDescent="0.25">
      <c r="A62" s="69"/>
      <c r="B62" s="77"/>
      <c r="C62" s="25"/>
      <c r="D62" s="134"/>
      <c r="E62" s="12" t="s">
        <v>84</v>
      </c>
      <c r="F62" s="136">
        <f>SUM(F42:F61)</f>
        <v>0</v>
      </c>
      <c r="G62" s="133"/>
      <c r="H62" s="72"/>
      <c r="I62" s="68"/>
    </row>
    <row r="63" spans="1:12" s="44" customFormat="1" ht="20.100000000000001" customHeight="1" x14ac:dyDescent="0.25">
      <c r="A63" s="69"/>
      <c r="B63" s="112"/>
      <c r="C63" s="112"/>
      <c r="D63" s="112"/>
      <c r="E63" s="112"/>
      <c r="F63" s="112"/>
      <c r="G63" s="112"/>
      <c r="H63" s="112"/>
      <c r="I63" s="27"/>
    </row>
    <row r="64" spans="1:12" s="44" customFormat="1" ht="20.100000000000001" customHeight="1" x14ac:dyDescent="0.25">
      <c r="A64" s="69"/>
      <c r="B64" s="112"/>
      <c r="C64" s="112"/>
      <c r="D64" s="112"/>
      <c r="E64" s="112"/>
      <c r="F64" s="112"/>
      <c r="G64" s="112"/>
      <c r="H64" s="112"/>
      <c r="I64" s="27"/>
    </row>
    <row r="65" spans="1:9" s="44" customFormat="1" ht="20.100000000000001" customHeight="1" x14ac:dyDescent="0.25">
      <c r="A65" s="69"/>
      <c r="B65" s="112"/>
      <c r="C65" s="112"/>
      <c r="D65" s="112"/>
      <c r="E65" s="112"/>
      <c r="F65" s="112"/>
      <c r="G65" s="112"/>
      <c r="H65" s="112"/>
      <c r="I65" s="27"/>
    </row>
    <row r="66" spans="1:9" s="44" customFormat="1" ht="20.100000000000001" customHeight="1" x14ac:dyDescent="0.25">
      <c r="A66" s="70"/>
      <c r="B66" s="47"/>
      <c r="C66" s="47"/>
      <c r="D66" s="25"/>
      <c r="E66" s="71"/>
      <c r="F66" s="101" t="s">
        <v>66</v>
      </c>
      <c r="G66" s="83"/>
      <c r="H66" s="6"/>
      <c r="I66" s="27"/>
    </row>
    <row r="67" spans="1:9" s="44" customFormat="1" ht="24.75" customHeight="1" x14ac:dyDescent="0.3">
      <c r="A67" s="29"/>
      <c r="B67" s="9" t="s">
        <v>67</v>
      </c>
      <c r="C67" s="9"/>
      <c r="D67" s="15"/>
      <c r="E67" s="13"/>
      <c r="F67" s="18">
        <f>SUM(E69+E71+E72)</f>
        <v>0</v>
      </c>
      <c r="G67" s="137" t="s">
        <v>93</v>
      </c>
      <c r="H67"/>
      <c r="I67" s="27"/>
    </row>
    <row r="68" spans="1:9" s="44" customFormat="1" ht="45" customHeight="1" x14ac:dyDescent="0.25">
      <c r="A68" s="29"/>
      <c r="B68" s="168" t="s">
        <v>113</v>
      </c>
      <c r="C68" s="168"/>
      <c r="D68" s="168"/>
      <c r="E68" s="168"/>
      <c r="F68" s="168"/>
      <c r="G68" s="168"/>
      <c r="H68"/>
      <c r="I68" s="27"/>
    </row>
    <row r="69" spans="1:9" s="44" customFormat="1" ht="56.25" customHeight="1" x14ac:dyDescent="0.3">
      <c r="A69" s="15"/>
      <c r="B69" s="151" t="s">
        <v>114</v>
      </c>
      <c r="C69" s="149">
        <v>2</v>
      </c>
      <c r="D69" s="212"/>
      <c r="E69" s="18">
        <f>IF(D69="SI",2,0)</f>
        <v>0</v>
      </c>
      <c r="F69" s="69"/>
      <c r="G69" s="11"/>
      <c r="H69"/>
      <c r="I69" s="27"/>
    </row>
    <row r="70" spans="1:9" s="44" customFormat="1" ht="33.75" customHeight="1" x14ac:dyDescent="0.25">
      <c r="A70" s="21"/>
      <c r="B70" s="168" t="s">
        <v>115</v>
      </c>
      <c r="C70" s="168"/>
      <c r="D70" s="168"/>
      <c r="E70" s="168"/>
      <c r="F70" s="168"/>
      <c r="G70" s="168"/>
      <c r="H70"/>
      <c r="I70" s="27"/>
    </row>
    <row r="71" spans="1:9" s="44" customFormat="1" ht="20.100000000000001" customHeight="1" x14ac:dyDescent="0.25">
      <c r="A71" s="21"/>
      <c r="B71" s="152" t="s">
        <v>116</v>
      </c>
      <c r="C71" s="154">
        <v>1.5</v>
      </c>
      <c r="D71" s="213"/>
      <c r="E71" s="156">
        <f>IF(D71="SI",1.5,0)</f>
        <v>0</v>
      </c>
      <c r="F71" s="163" t="s">
        <v>124</v>
      </c>
      <c r="G71" s="158"/>
      <c r="H71" s="158"/>
      <c r="I71" s="27"/>
    </row>
    <row r="72" spans="1:9" s="44" customFormat="1" ht="20.100000000000001" customHeight="1" x14ac:dyDescent="0.3">
      <c r="A72" s="15"/>
      <c r="B72" s="153" t="s">
        <v>117</v>
      </c>
      <c r="C72" s="4">
        <v>1.5</v>
      </c>
      <c r="D72" s="214"/>
      <c r="E72" s="157">
        <f>IF(D72="SI",1.5,0)</f>
        <v>0</v>
      </c>
      <c r="F72" s="69"/>
      <c r="G72" s="11"/>
      <c r="H72"/>
      <c r="I72" s="27"/>
    </row>
    <row r="73" spans="1:9" s="44" customFormat="1" ht="20.100000000000001" customHeight="1" x14ac:dyDescent="0.3">
      <c r="A73" s="15"/>
      <c r="B73" s="105"/>
      <c r="C73" s="155"/>
      <c r="D73" s="1"/>
      <c r="E73" s="1"/>
      <c r="F73" s="69"/>
      <c r="G73" s="11"/>
      <c r="H73"/>
      <c r="I73" s="27"/>
    </row>
    <row r="74" spans="1:9" s="44" customFormat="1" ht="20.100000000000001" customHeight="1" x14ac:dyDescent="0.25">
      <c r="A74" s="69"/>
      <c r="B74" s="112"/>
      <c r="C74" s="112"/>
      <c r="D74" s="112"/>
      <c r="E74" s="112"/>
      <c r="F74" s="112"/>
      <c r="G74" s="112"/>
      <c r="H74" s="112"/>
      <c r="I74" s="27"/>
    </row>
    <row r="75" spans="1:9" s="44" customFormat="1" ht="20.100000000000001" customHeight="1" x14ac:dyDescent="0.25">
      <c r="A75" s="69"/>
      <c r="B75" s="72" t="s">
        <v>31</v>
      </c>
      <c r="C75" s="112"/>
      <c r="D75" s="112"/>
      <c r="E75" s="112"/>
      <c r="F75" s="112"/>
      <c r="G75" s="112"/>
      <c r="H75" s="112"/>
      <c r="I75" s="27"/>
    </row>
    <row r="76" spans="1:9" s="44" customFormat="1" ht="20.100000000000001" customHeight="1" x14ac:dyDescent="0.35">
      <c r="A76" s="76"/>
      <c r="B76" s="142"/>
      <c r="C76" s="142"/>
      <c r="D76" s="34"/>
      <c r="E76" s="142"/>
      <c r="F76" s="142"/>
      <c r="G76" s="142"/>
      <c r="H76" s="76"/>
      <c r="I76" s="27"/>
    </row>
    <row r="77" spans="1:9" s="44" customFormat="1" ht="20.100000000000001" customHeight="1" x14ac:dyDescent="0.25">
      <c r="A77" s="69"/>
      <c r="C77" s="112"/>
      <c r="D77" s="112"/>
      <c r="E77" s="112"/>
      <c r="F77" s="112"/>
      <c r="G77" s="112"/>
      <c r="H77" s="72"/>
      <c r="I77" s="27"/>
    </row>
    <row r="78" spans="1:9" s="44" customFormat="1" ht="20.100000000000001" customHeight="1" x14ac:dyDescent="0.25">
      <c r="A78" s="69"/>
      <c r="C78" s="112"/>
      <c r="D78" s="112"/>
      <c r="E78" s="112"/>
      <c r="F78" s="112"/>
      <c r="G78" s="112"/>
      <c r="H78" s="72"/>
      <c r="I78" s="27"/>
    </row>
    <row r="79" spans="1:9" s="44" customFormat="1" ht="20.100000000000001" customHeight="1" x14ac:dyDescent="0.25">
      <c r="A79" s="69"/>
      <c r="C79" s="112"/>
      <c r="D79" s="112"/>
      <c r="E79" s="112"/>
      <c r="F79" s="112"/>
      <c r="G79" s="112"/>
      <c r="H79" s="72"/>
      <c r="I79" s="27"/>
    </row>
    <row r="80" spans="1:9" s="44" customFormat="1" ht="20.100000000000001" customHeight="1" x14ac:dyDescent="0.25">
      <c r="A80" s="69"/>
      <c r="C80" s="112"/>
      <c r="D80" s="112"/>
      <c r="E80" s="112"/>
      <c r="F80" s="112"/>
      <c r="G80" s="112"/>
      <c r="H80" s="72"/>
      <c r="I80" s="27"/>
    </row>
    <row r="81" spans="1:9" s="44" customFormat="1" ht="20.100000000000001" customHeight="1" x14ac:dyDescent="0.25">
      <c r="A81" s="69"/>
      <c r="C81" s="112"/>
      <c r="D81" s="112"/>
      <c r="E81" s="112"/>
      <c r="F81" s="112"/>
      <c r="G81" s="112"/>
      <c r="H81" s="72"/>
      <c r="I81" s="27"/>
    </row>
    <row r="82" spans="1:9" s="44" customFormat="1" ht="20.100000000000001" customHeight="1" x14ac:dyDescent="0.25">
      <c r="A82" s="69"/>
      <c r="C82" s="112"/>
      <c r="D82" s="112"/>
      <c r="E82" s="112"/>
      <c r="F82" s="112"/>
      <c r="G82" s="112"/>
      <c r="H82" s="72"/>
      <c r="I82" s="27"/>
    </row>
    <row r="83" spans="1:9" s="44" customFormat="1" ht="20.100000000000001" customHeight="1" x14ac:dyDescent="0.25">
      <c r="A83" s="69"/>
      <c r="C83" s="112"/>
      <c r="D83" s="112"/>
      <c r="E83" s="112"/>
      <c r="F83" s="112"/>
      <c r="G83" s="112"/>
      <c r="H83" s="72"/>
      <c r="I83" s="27"/>
    </row>
    <row r="84" spans="1:9" s="44" customFormat="1" ht="20.100000000000001" customHeight="1" x14ac:dyDescent="0.35">
      <c r="A84" s="76"/>
      <c r="B84" s="57"/>
      <c r="C84" s="57"/>
      <c r="D84" s="34"/>
      <c r="E84" s="57"/>
      <c r="F84" s="57"/>
      <c r="G84" s="57"/>
      <c r="H84" s="76"/>
      <c r="I84" s="27"/>
    </row>
    <row r="85" spans="1:9" s="44" customFormat="1" ht="20.100000000000001" customHeight="1" x14ac:dyDescent="0.3">
      <c r="A85" s="9" t="s">
        <v>23</v>
      </c>
      <c r="D85" s="34"/>
      <c r="E85" s="22"/>
      <c r="F85" s="22"/>
      <c r="G85" s="22"/>
      <c r="H85" s="22"/>
      <c r="I85" s="27"/>
    </row>
    <row r="86" spans="1:9" s="44" customFormat="1" ht="20.100000000000001" customHeight="1" x14ac:dyDescent="0.25">
      <c r="A86" s="24"/>
      <c r="B86" s="22"/>
      <c r="C86" s="57"/>
      <c r="D86" s="34"/>
      <c r="E86" s="22"/>
      <c r="F86" s="22"/>
      <c r="G86" s="22"/>
      <c r="H86" s="22"/>
      <c r="I86" s="27"/>
    </row>
    <row r="87" spans="1:9" s="48" customFormat="1" ht="20.100000000000001" customHeight="1" x14ac:dyDescent="0.25">
      <c r="A87" s="10" t="s">
        <v>24</v>
      </c>
      <c r="B87" s="36" t="s">
        <v>0</v>
      </c>
      <c r="C87" s="36"/>
      <c r="D87" s="38"/>
      <c r="E87" s="59"/>
      <c r="F87" s="59"/>
      <c r="G87" s="59"/>
      <c r="H87" s="102" t="s">
        <v>89</v>
      </c>
      <c r="I87" s="47"/>
    </row>
    <row r="88" spans="1:9" s="48" customFormat="1" ht="24.75" customHeight="1" x14ac:dyDescent="0.25">
      <c r="A88" s="160" t="s">
        <v>34</v>
      </c>
      <c r="B88" s="161"/>
      <c r="C88" s="161"/>
      <c r="D88" s="161"/>
      <c r="E88" s="161"/>
      <c r="F88" s="161"/>
      <c r="G88" s="161"/>
      <c r="H88" s="162"/>
      <c r="I88" s="47"/>
    </row>
    <row r="89" spans="1:9" s="48" customFormat="1" ht="20.100000000000001" customHeight="1" x14ac:dyDescent="0.25">
      <c r="A89" s="58"/>
      <c r="B89" s="60" t="s">
        <v>87</v>
      </c>
      <c r="C89" s="60"/>
      <c r="D89" s="23" t="s">
        <v>42</v>
      </c>
      <c r="E89" s="50"/>
      <c r="F89" s="50"/>
      <c r="G89" s="50"/>
      <c r="H89" s="61"/>
      <c r="I89" s="47"/>
    </row>
    <row r="90" spans="1:9" s="48" customFormat="1" ht="20.100000000000001" customHeight="1" x14ac:dyDescent="0.25">
      <c r="A90" s="58"/>
      <c r="B90" s="60" t="s">
        <v>88</v>
      </c>
      <c r="C90" s="60"/>
      <c r="D90" s="23" t="s">
        <v>60</v>
      </c>
      <c r="E90" s="50"/>
      <c r="F90" s="50"/>
      <c r="G90" s="50"/>
      <c r="H90" s="61"/>
      <c r="I90" s="47"/>
    </row>
    <row r="91" spans="1:9" s="48" customFormat="1" ht="20.100000000000001" customHeight="1" x14ac:dyDescent="0.25">
      <c r="A91" s="58"/>
      <c r="B91" s="60" t="s">
        <v>35</v>
      </c>
      <c r="C91" s="60"/>
      <c r="D91" s="23" t="s">
        <v>61</v>
      </c>
      <c r="E91" s="50"/>
      <c r="F91" s="50"/>
      <c r="G91" s="50"/>
      <c r="H91" s="61"/>
      <c r="I91" s="47"/>
    </row>
    <row r="92" spans="1:9" s="48" customFormat="1" ht="20.100000000000001" customHeight="1" x14ac:dyDescent="0.25">
      <c r="A92" s="58"/>
      <c r="B92" s="60" t="s">
        <v>36</v>
      </c>
      <c r="C92" s="60"/>
      <c r="D92" s="23" t="s">
        <v>86</v>
      </c>
      <c r="E92" s="50"/>
      <c r="F92" s="50"/>
      <c r="G92" s="50"/>
      <c r="H92" s="61"/>
      <c r="I92" s="47"/>
    </row>
    <row r="93" spans="1:9" s="48" customFormat="1" ht="20.100000000000001" customHeight="1" x14ac:dyDescent="0.25">
      <c r="A93" s="58"/>
      <c r="B93" s="60" t="s">
        <v>62</v>
      </c>
      <c r="C93" s="60"/>
      <c r="D93" s="23" t="s">
        <v>63</v>
      </c>
      <c r="E93" s="50"/>
      <c r="F93" s="50"/>
      <c r="G93" s="50"/>
      <c r="H93" s="61"/>
      <c r="I93" s="47"/>
    </row>
    <row r="94" spans="1:9" s="48" customFormat="1" ht="20.100000000000001" customHeight="1" x14ac:dyDescent="0.25">
      <c r="A94" s="58"/>
      <c r="B94" s="60" t="s">
        <v>55</v>
      </c>
      <c r="C94" s="60"/>
      <c r="D94" s="23" t="s">
        <v>64</v>
      </c>
      <c r="E94" s="50"/>
      <c r="F94" s="50"/>
      <c r="G94" s="50"/>
      <c r="H94" s="61"/>
      <c r="I94" s="47"/>
    </row>
    <row r="95" spans="1:9" s="48" customFormat="1" ht="20.100000000000001" customHeight="1" x14ac:dyDescent="0.25">
      <c r="A95" s="54"/>
      <c r="B95" s="52" t="s">
        <v>54</v>
      </c>
      <c r="C95" s="52"/>
      <c r="D95" s="53" t="s">
        <v>26</v>
      </c>
      <c r="E95" s="51"/>
      <c r="F95" s="51"/>
      <c r="G95" s="51"/>
      <c r="H95" s="55"/>
      <c r="I95" s="47"/>
    </row>
    <row r="96" spans="1:9" s="48" customFormat="1" ht="20.100000000000001" customHeight="1" x14ac:dyDescent="0.25">
      <c r="A96" s="62" t="s">
        <v>25</v>
      </c>
      <c r="B96" s="63" t="s">
        <v>5</v>
      </c>
      <c r="C96" s="63"/>
      <c r="D96" s="64"/>
      <c r="E96" s="65"/>
      <c r="F96" s="65"/>
      <c r="G96" s="65"/>
      <c r="H96" s="104" t="s">
        <v>65</v>
      </c>
      <c r="I96" s="47"/>
    </row>
    <row r="97" spans="1:16" s="48" customFormat="1" ht="45.75" customHeight="1" x14ac:dyDescent="0.25">
      <c r="A97" s="160" t="s">
        <v>58</v>
      </c>
      <c r="B97" s="161"/>
      <c r="C97" s="161"/>
      <c r="D97" s="161"/>
      <c r="E97" s="161"/>
      <c r="F97" s="161"/>
      <c r="G97" s="161"/>
      <c r="H97" s="162"/>
      <c r="I97" s="47"/>
    </row>
    <row r="98" spans="1:16" s="47" customFormat="1" ht="20.100000000000001" customHeight="1" x14ac:dyDescent="0.25">
      <c r="A98" s="58" t="s">
        <v>7</v>
      </c>
      <c r="B98" s="47" t="s">
        <v>37</v>
      </c>
      <c r="D98" s="23" t="s">
        <v>94</v>
      </c>
      <c r="E98" s="50"/>
      <c r="F98" s="50"/>
      <c r="G98" s="50"/>
      <c r="H98" s="61"/>
    </row>
    <row r="99" spans="1:16" s="47" customFormat="1" ht="20.100000000000001" customHeight="1" x14ac:dyDescent="0.25">
      <c r="A99" s="58" t="s">
        <v>8</v>
      </c>
      <c r="B99" s="47" t="s">
        <v>11</v>
      </c>
      <c r="D99" s="23" t="s">
        <v>95</v>
      </c>
      <c r="E99" s="50"/>
      <c r="F99" s="50"/>
      <c r="G99" s="50"/>
      <c r="H99" s="61"/>
    </row>
    <row r="100" spans="1:16" s="47" customFormat="1" ht="20.100000000000001" customHeight="1" x14ac:dyDescent="0.25">
      <c r="A100" s="58" t="s">
        <v>6</v>
      </c>
      <c r="B100" s="47" t="s">
        <v>15</v>
      </c>
      <c r="D100" s="23" t="s">
        <v>96</v>
      </c>
      <c r="E100" s="50"/>
      <c r="F100" s="50"/>
      <c r="G100" s="50"/>
      <c r="H100" s="61"/>
    </row>
    <row r="101" spans="1:16" s="47" customFormat="1" ht="20.100000000000001" customHeight="1" x14ac:dyDescent="0.25">
      <c r="A101" s="58" t="s">
        <v>9</v>
      </c>
      <c r="B101" s="47" t="s">
        <v>12</v>
      </c>
      <c r="D101" s="23" t="s">
        <v>97</v>
      </c>
      <c r="E101" s="50"/>
      <c r="F101" s="50"/>
      <c r="G101" s="50"/>
      <c r="H101" s="61"/>
    </row>
    <row r="102" spans="1:16" s="47" customFormat="1" ht="20.100000000000001" customHeight="1" x14ac:dyDescent="0.25">
      <c r="A102" s="58" t="s">
        <v>10</v>
      </c>
      <c r="B102" s="47" t="s">
        <v>13</v>
      </c>
      <c r="D102" s="23" t="s">
        <v>98</v>
      </c>
      <c r="E102" s="50"/>
      <c r="F102" s="50"/>
      <c r="G102" s="50"/>
      <c r="H102" s="61"/>
    </row>
    <row r="103" spans="1:16" s="47" customFormat="1" ht="20.100000000000001" customHeight="1" x14ac:dyDescent="0.25">
      <c r="A103" s="58" t="s">
        <v>27</v>
      </c>
      <c r="B103" s="47" t="s">
        <v>14</v>
      </c>
      <c r="D103" s="23" t="s">
        <v>99</v>
      </c>
      <c r="E103" s="50"/>
      <c r="F103" s="50"/>
      <c r="G103" s="50"/>
      <c r="H103" s="61"/>
    </row>
    <row r="104" spans="1:16" s="47" customFormat="1" ht="20.100000000000001" customHeight="1" x14ac:dyDescent="0.25">
      <c r="A104" s="54" t="s">
        <v>28</v>
      </c>
      <c r="B104" s="66" t="s">
        <v>41</v>
      </c>
      <c r="C104" s="66"/>
      <c r="D104" s="52" t="s">
        <v>91</v>
      </c>
      <c r="E104" s="51"/>
      <c r="F104" s="51"/>
      <c r="G104" s="51"/>
      <c r="H104" s="55"/>
    </row>
    <row r="105" spans="1:16" s="48" customFormat="1" ht="20.100000000000001" customHeight="1" x14ac:dyDescent="0.25">
      <c r="A105" s="62" t="s">
        <v>29</v>
      </c>
      <c r="B105" s="63" t="s">
        <v>30</v>
      </c>
      <c r="C105" s="63"/>
      <c r="D105" s="64"/>
      <c r="E105" s="65"/>
      <c r="F105" s="65"/>
      <c r="G105" s="65"/>
      <c r="H105" s="102" t="s">
        <v>90</v>
      </c>
      <c r="I105" s="169"/>
      <c r="J105" s="166"/>
      <c r="K105" s="166"/>
      <c r="L105" s="166"/>
      <c r="M105" s="166"/>
      <c r="N105" s="166"/>
      <c r="O105" s="166"/>
      <c r="P105" s="166"/>
    </row>
    <row r="106" spans="1:16" s="47" customFormat="1" ht="31.5" customHeight="1" x14ac:dyDescent="0.25">
      <c r="A106" s="160" t="s">
        <v>70</v>
      </c>
      <c r="B106" s="161"/>
      <c r="C106" s="161"/>
      <c r="D106" s="161"/>
      <c r="E106" s="161"/>
      <c r="F106" s="161"/>
      <c r="G106" s="161"/>
      <c r="H106" s="162"/>
      <c r="I106" s="82"/>
      <c r="J106" s="170"/>
      <c r="K106" s="170"/>
      <c r="L106" s="170"/>
      <c r="M106" s="170"/>
      <c r="N106" s="170"/>
      <c r="O106" s="170"/>
      <c r="P106" s="170"/>
    </row>
    <row r="107" spans="1:16" s="81" customFormat="1" ht="20.100000000000001" customHeight="1" x14ac:dyDescent="0.25">
      <c r="A107" s="58" t="s">
        <v>7</v>
      </c>
      <c r="B107" s="47" t="s">
        <v>71</v>
      </c>
      <c r="C107" s="113"/>
      <c r="D107" s="166" t="s">
        <v>102</v>
      </c>
      <c r="E107" s="166"/>
      <c r="F107" s="166"/>
      <c r="G107" s="166"/>
      <c r="H107" s="167"/>
      <c r="I107" s="82"/>
      <c r="J107" s="170"/>
      <c r="K107" s="170"/>
      <c r="L107" s="170"/>
      <c r="M107" s="170"/>
      <c r="N107" s="170"/>
      <c r="O107" s="170"/>
      <c r="P107" s="170"/>
    </row>
    <row r="108" spans="1:16" s="81" customFormat="1" ht="20.100000000000001" customHeight="1" x14ac:dyDescent="0.25">
      <c r="A108" s="58" t="s">
        <v>8</v>
      </c>
      <c r="B108" s="8" t="s">
        <v>112</v>
      </c>
      <c r="C108" s="113"/>
      <c r="D108" s="166" t="s">
        <v>125</v>
      </c>
      <c r="E108" s="166"/>
      <c r="F108" s="166"/>
      <c r="G108" s="166"/>
      <c r="H108" s="167"/>
      <c r="I108" s="82"/>
      <c r="J108" s="143"/>
      <c r="K108" s="143"/>
      <c r="L108" s="143"/>
      <c r="M108" s="143"/>
      <c r="N108" s="143"/>
      <c r="O108" s="143"/>
      <c r="P108" s="143"/>
    </row>
    <row r="109" spans="1:16" s="81" customFormat="1" ht="20.25" customHeight="1" x14ac:dyDescent="0.25">
      <c r="A109" s="58" t="s">
        <v>6</v>
      </c>
      <c r="B109" s="8" t="s">
        <v>72</v>
      </c>
      <c r="C109" s="113"/>
      <c r="D109" s="166" t="s">
        <v>103</v>
      </c>
      <c r="E109" s="166"/>
      <c r="F109" s="166"/>
      <c r="G109" s="166"/>
      <c r="H109" s="167"/>
      <c r="I109" s="108"/>
      <c r="J109" s="170"/>
      <c r="K109" s="170"/>
      <c r="L109" s="170"/>
      <c r="M109" s="170"/>
      <c r="N109" s="170"/>
      <c r="O109" s="170"/>
      <c r="P109" s="170"/>
    </row>
    <row r="110" spans="1:16" s="81" customFormat="1" ht="20.100000000000001" customHeight="1" x14ac:dyDescent="0.25">
      <c r="A110" s="114" t="s">
        <v>9</v>
      </c>
      <c r="B110" s="66" t="s">
        <v>73</v>
      </c>
      <c r="C110" s="115"/>
      <c r="D110" s="116" t="s">
        <v>104</v>
      </c>
      <c r="E110" s="117"/>
      <c r="F110" s="118"/>
      <c r="G110" s="118"/>
      <c r="H110" s="119"/>
      <c r="I110" s="82"/>
      <c r="J110" s="175"/>
      <c r="K110" s="175"/>
      <c r="L110" s="175"/>
      <c r="M110" s="175"/>
      <c r="N110" s="175"/>
      <c r="O110" s="175"/>
      <c r="P110" s="175"/>
    </row>
    <row r="111" spans="1:16" s="47" customFormat="1" ht="20.100000000000001" customHeight="1" x14ac:dyDescent="0.25">
      <c r="A111" s="10" t="s">
        <v>56</v>
      </c>
      <c r="B111" s="38" t="s">
        <v>57</v>
      </c>
      <c r="C111" s="38"/>
      <c r="D111" s="67"/>
      <c r="E111" s="59"/>
      <c r="F111" s="59"/>
      <c r="G111" s="59"/>
      <c r="H111" s="102" t="s">
        <v>59</v>
      </c>
    </row>
    <row r="112" spans="1:16" s="47" customFormat="1" ht="25.5" customHeight="1" x14ac:dyDescent="0.25">
      <c r="A112" s="160" t="s">
        <v>69</v>
      </c>
      <c r="B112" s="161"/>
      <c r="C112" s="161"/>
      <c r="D112" s="161"/>
      <c r="E112" s="161"/>
      <c r="F112" s="161"/>
      <c r="G112" s="161"/>
      <c r="H112" s="162"/>
    </row>
    <row r="113" spans="1:9" s="47" customFormat="1" ht="20.100000000000001" customHeight="1" x14ac:dyDescent="0.25">
      <c r="A113" s="58" t="s">
        <v>7</v>
      </c>
      <c r="B113" s="8" t="s">
        <v>85</v>
      </c>
      <c r="C113" s="8"/>
      <c r="D113" s="171" t="s">
        <v>105</v>
      </c>
      <c r="E113" s="171"/>
      <c r="F113" s="171"/>
      <c r="G113" s="171"/>
      <c r="H113" s="172"/>
    </row>
    <row r="114" spans="1:9" s="47" customFormat="1" ht="20.100000000000001" customHeight="1" x14ac:dyDescent="0.25">
      <c r="A114" s="58" t="s">
        <v>8</v>
      </c>
      <c r="B114" s="47" t="s">
        <v>126</v>
      </c>
      <c r="C114" s="8"/>
      <c r="H114" s="144"/>
    </row>
    <row r="115" spans="1:9" s="47" customFormat="1" ht="25.5" customHeight="1" x14ac:dyDescent="0.25">
      <c r="A115" s="58"/>
      <c r="B115" s="47" t="s">
        <v>118</v>
      </c>
      <c r="C115" s="8"/>
      <c r="D115" s="173" t="s">
        <v>119</v>
      </c>
      <c r="E115" s="173"/>
      <c r="F115" s="173"/>
      <c r="G115" s="173"/>
      <c r="H115" s="174"/>
    </row>
    <row r="116" spans="1:9" s="27" customFormat="1" ht="20.100000000000001" customHeight="1" x14ac:dyDescent="0.25">
      <c r="A116" s="54"/>
      <c r="B116" s="5" t="s">
        <v>120</v>
      </c>
      <c r="C116" s="5"/>
      <c r="D116" s="164" t="s">
        <v>121</v>
      </c>
      <c r="E116" s="164"/>
      <c r="F116" s="164"/>
      <c r="G116" s="164"/>
      <c r="H116" s="165"/>
    </row>
    <row r="117" spans="1:9" s="27" customFormat="1" ht="23.25" customHeight="1" x14ac:dyDescent="0.3">
      <c r="A117" s="9" t="s">
        <v>38</v>
      </c>
      <c r="D117" s="20"/>
      <c r="E117" s="142"/>
      <c r="F117" s="142"/>
      <c r="G117" s="142"/>
      <c r="H117" s="142"/>
    </row>
    <row r="118" spans="1:9" s="7" customFormat="1" ht="20.100000000000001" customHeight="1" x14ac:dyDescent="0.25">
      <c r="A118" s="215"/>
      <c r="B118" s="142" t="s">
        <v>46</v>
      </c>
      <c r="C118" s="142"/>
      <c r="D118" s="20"/>
      <c r="E118" s="142"/>
      <c r="F118" s="142"/>
      <c r="G118" s="142"/>
      <c r="H118" s="142"/>
    </row>
    <row r="119" spans="1:9" s="7" customFormat="1" ht="8.25" customHeight="1" x14ac:dyDescent="0.25">
      <c r="A119" s="99"/>
      <c r="B119" s="142"/>
      <c r="C119" s="142"/>
      <c r="D119" s="20"/>
      <c r="E119" s="142"/>
      <c r="F119" s="142"/>
      <c r="G119" s="142"/>
      <c r="H119" s="142"/>
    </row>
    <row r="120" spans="1:9" s="44" customFormat="1" ht="7.5" customHeight="1" x14ac:dyDescent="0.25">
      <c r="A120" s="100"/>
      <c r="B120" s="49"/>
      <c r="C120" s="49"/>
      <c r="D120" s="34"/>
      <c r="E120" s="142"/>
      <c r="F120" s="142"/>
      <c r="G120" s="142"/>
      <c r="H120" s="142"/>
      <c r="I120" s="27"/>
    </row>
    <row r="121" spans="1:9" s="7" customFormat="1" ht="20.100000000000001" customHeight="1" x14ac:dyDescent="0.25">
      <c r="A121" s="215"/>
      <c r="B121" s="142" t="s">
        <v>47</v>
      </c>
      <c r="C121" s="142"/>
      <c r="D121" s="20"/>
      <c r="E121" s="142"/>
      <c r="F121" s="142"/>
      <c r="G121" s="142"/>
      <c r="H121" s="142"/>
    </row>
    <row r="122" spans="1:9" s="44" customFormat="1" ht="20.100000000000001" customHeight="1" x14ac:dyDescent="0.25">
      <c r="A122" s="69"/>
      <c r="B122" s="142"/>
      <c r="C122" s="142"/>
      <c r="D122" s="34"/>
      <c r="E122" s="142"/>
      <c r="F122" s="142"/>
      <c r="G122" s="142"/>
      <c r="H122" s="142"/>
      <c r="I122" s="27"/>
    </row>
    <row r="123" spans="1:9" x14ac:dyDescent="0.25">
      <c r="A123" s="215"/>
      <c r="B123" s="142" t="s">
        <v>122</v>
      </c>
    </row>
    <row r="124" spans="1:9" s="44" customFormat="1" ht="20.100000000000001" customHeight="1" x14ac:dyDescent="0.25">
      <c r="A124" s="69"/>
      <c r="B124" s="142"/>
      <c r="C124" s="142"/>
      <c r="D124" s="34"/>
      <c r="E124" s="142"/>
      <c r="F124" s="142"/>
      <c r="G124" s="142"/>
      <c r="H124" s="142"/>
      <c r="I124" s="27"/>
    </row>
    <row r="125" spans="1:9" s="44" customFormat="1" ht="20.100000000000001" customHeight="1" x14ac:dyDescent="0.25">
      <c r="A125" s="69"/>
      <c r="B125" s="142"/>
      <c r="C125" s="142"/>
      <c r="D125" s="34"/>
      <c r="E125" s="142"/>
      <c r="F125" s="142"/>
      <c r="G125" s="142"/>
      <c r="H125" s="142"/>
      <c r="I125" s="27"/>
    </row>
  </sheetData>
  <sheetProtection sheet="1" objects="1" scenarios="1"/>
  <mergeCells count="53">
    <mergeCell ref="J109:P109"/>
    <mergeCell ref="J110:P110"/>
    <mergeCell ref="D46:E46"/>
    <mergeCell ref="D47:E47"/>
    <mergeCell ref="I105:P105"/>
    <mergeCell ref="J106:P106"/>
    <mergeCell ref="J107:P107"/>
    <mergeCell ref="F4:H4"/>
    <mergeCell ref="F8:H8"/>
    <mergeCell ref="D60:E60"/>
    <mergeCell ref="D61:E61"/>
    <mergeCell ref="D50:E50"/>
    <mergeCell ref="D51:E51"/>
    <mergeCell ref="D52:E52"/>
    <mergeCell ref="D53:E53"/>
    <mergeCell ref="D54:E54"/>
    <mergeCell ref="D55:E55"/>
    <mergeCell ref="D56:E56"/>
    <mergeCell ref="D57:E57"/>
    <mergeCell ref="D58:E58"/>
    <mergeCell ref="B11:H14"/>
    <mergeCell ref="D48:E48"/>
    <mergeCell ref="D49:E49"/>
    <mergeCell ref="A88:H88"/>
    <mergeCell ref="D59:E59"/>
    <mergeCell ref="F71:H71"/>
    <mergeCell ref="D116:H116"/>
    <mergeCell ref="D108:H108"/>
    <mergeCell ref="D107:H107"/>
    <mergeCell ref="D109:H109"/>
    <mergeCell ref="A106:H106"/>
    <mergeCell ref="A112:H112"/>
    <mergeCell ref="A97:H97"/>
    <mergeCell ref="B68:G68"/>
    <mergeCell ref="B70:G70"/>
    <mergeCell ref="D113:H113"/>
    <mergeCell ref="D115:H115"/>
    <mergeCell ref="J50:L50"/>
    <mergeCell ref="D16:F16"/>
    <mergeCell ref="B6:D6"/>
    <mergeCell ref="J41:L41"/>
    <mergeCell ref="J42:L42"/>
    <mergeCell ref="J44:L44"/>
    <mergeCell ref="D42:E42"/>
    <mergeCell ref="D43:E43"/>
    <mergeCell ref="J43:L43"/>
    <mergeCell ref="J49:L49"/>
    <mergeCell ref="J46:L46"/>
    <mergeCell ref="J47:L47"/>
    <mergeCell ref="J48:L48"/>
    <mergeCell ref="J45:L45"/>
    <mergeCell ref="D44:E44"/>
    <mergeCell ref="D45:E45"/>
  </mergeCells>
  <pageMargins left="0.39370078740157483" right="0.39370078740157483" top="0.39370078740157483" bottom="0.19685039370078741" header="0.31496062992125984" footer="0.31496062992125984"/>
  <pageSetup paperSize="9" scale="65" orientation="portrait" r:id="rId1"/>
  <rowBreaks count="1" manualBreakCount="1">
    <brk id="8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G24" sqref="G24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Annex 1_ESPORTS 3</vt:lpstr>
      <vt:lpstr>Hoja3</vt:lpstr>
      <vt:lpstr>'Annex 1_ESPORTS 3'!Área_de_impresión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Sílvia Saura</dc:creator>
  <cp:lastModifiedBy>Begoña Galdamez</cp:lastModifiedBy>
  <cp:lastPrinted>2023-01-24T10:35:20Z</cp:lastPrinted>
  <dcterms:created xsi:type="dcterms:W3CDTF">2019-03-11T18:13:34Z</dcterms:created>
  <dcterms:modified xsi:type="dcterms:W3CDTF">2023-02-27T09:22:41Z</dcterms:modified>
</cp:coreProperties>
</file>