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587" i="1" l="1"/>
  <c r="D526" i="1"/>
  <c r="D444" i="1"/>
  <c r="D436" i="1"/>
  <c r="D391" i="1"/>
  <c r="D390" i="1"/>
  <c r="D363" i="1"/>
  <c r="D314" i="1"/>
  <c r="D293" i="1"/>
  <c r="D136" i="1"/>
  <c r="D128" i="1"/>
  <c r="D96" i="1"/>
  <c r="D51" i="1"/>
  <c r="D205" i="1"/>
  <c r="D194" i="1" l="1"/>
  <c r="D193" i="1"/>
  <c r="D192" i="1"/>
  <c r="D196" i="1" l="1"/>
  <c r="D188" i="1" s="1"/>
  <c r="D143" i="1"/>
  <c r="D132" i="1" s="1"/>
  <c r="D37" i="1"/>
  <c r="D186" i="1"/>
  <c r="D175" i="1" s="1"/>
  <c r="D173" i="1"/>
  <c r="D165" i="1" s="1"/>
  <c r="D163" i="1"/>
  <c r="D154" i="1" s="1"/>
  <c r="D152" i="1"/>
  <c r="D145" i="1" s="1"/>
  <c r="D130" i="1"/>
  <c r="D123" i="1" s="1"/>
  <c r="D121" i="1"/>
  <c r="D110" i="1" s="1"/>
  <c r="D108" i="1"/>
  <c r="D102" i="1" s="1"/>
  <c r="D18" i="1"/>
  <c r="D100" i="1"/>
  <c r="D91" i="1" s="1"/>
  <c r="D89" i="1"/>
  <c r="D80" i="1" s="1"/>
  <c r="D78" i="1"/>
  <c r="D70" i="1" s="1"/>
  <c r="D68" i="1"/>
  <c r="D62" i="1" s="1"/>
  <c r="D60" i="1"/>
  <c r="D47" i="1" s="1"/>
  <c r="D45" i="1"/>
  <c r="D39" i="1" s="1"/>
  <c r="C71" i="2"/>
  <c r="D597" i="1" l="1"/>
  <c r="D591" i="1" s="1"/>
  <c r="D581" i="1"/>
  <c r="D575" i="1" s="1"/>
  <c r="D573" i="1"/>
  <c r="D567" i="1" s="1"/>
  <c r="D547" i="1"/>
  <c r="D541" i="1" s="1"/>
  <c r="D508" i="1"/>
  <c r="D502" i="1" s="1"/>
  <c r="D500" i="1"/>
  <c r="D494" i="1" s="1"/>
  <c r="D464" i="1"/>
  <c r="D458" i="1" s="1"/>
  <c r="D430" i="1"/>
  <c r="D424" i="1" s="1"/>
  <c r="D422" i="1"/>
  <c r="D416" i="1" s="1"/>
  <c r="D414" i="1"/>
  <c r="D408" i="1" s="1"/>
  <c r="D333" i="1"/>
  <c r="D327" i="1" s="1"/>
  <c r="D287" i="1"/>
  <c r="D281" i="1" s="1"/>
  <c r="D279" i="1"/>
  <c r="D273" i="1" s="1"/>
  <c r="D262" i="1"/>
  <c r="D256" i="1" s="1"/>
  <c r="D254" i="1"/>
  <c r="D248" i="1" s="1"/>
  <c r="D246" i="1"/>
  <c r="D240" i="1" s="1"/>
  <c r="D607" i="1" l="1"/>
  <c r="D599" i="1" s="1"/>
  <c r="D557" i="1" l="1"/>
  <c r="D549" i="1" s="1"/>
  <c r="D589" i="1" l="1"/>
  <c r="D583" i="1" s="1"/>
  <c r="D565" i="1"/>
  <c r="D559" i="1" s="1"/>
  <c r="D539" i="1" l="1"/>
  <c r="D532" i="1" s="1"/>
  <c r="D530" i="1" l="1"/>
  <c r="D518" i="1"/>
  <c r="D520" i="1" l="1"/>
  <c r="D483" i="1" l="1"/>
  <c r="D510" i="1" l="1"/>
  <c r="D475" i="1"/>
  <c r="D473" i="1" l="1"/>
  <c r="D466" i="1" s="1"/>
  <c r="D456" i="1"/>
  <c r="D449" i="1" s="1"/>
  <c r="D447" i="1"/>
  <c r="D492" i="1"/>
  <c r="D485" i="1" s="1"/>
  <c r="D438" i="1" l="1"/>
  <c r="D432" i="1" s="1"/>
  <c r="D394" i="1" l="1"/>
  <c r="D440" i="1" l="1"/>
  <c r="D27" i="1"/>
  <c r="D613" i="1" s="1"/>
  <c r="D406" i="1" l="1"/>
  <c r="D396" i="1" l="1"/>
  <c r="D376" i="1" l="1"/>
  <c r="D365" i="1" l="1"/>
  <c r="D358" i="1" s="1"/>
  <c r="D374" i="1"/>
  <c r="D367" i="1" s="1"/>
  <c r="D345" i="1"/>
  <c r="D335" i="1" s="1"/>
  <c r="D316" i="1" l="1"/>
  <c r="D309" i="1" s="1"/>
  <c r="D325" i="1"/>
  <c r="D318" i="1" s="1"/>
  <c r="D356" i="1" l="1"/>
  <c r="D347" i="1" s="1"/>
  <c r="D298" i="1" l="1"/>
  <c r="D307" i="1" l="1"/>
  <c r="D300" i="1" s="1"/>
  <c r="D289" i="1" l="1"/>
  <c r="D271" i="1"/>
  <c r="D264" i="1" s="1"/>
  <c r="D230" i="1" l="1"/>
  <c r="D207" i="1"/>
  <c r="D238" i="1"/>
  <c r="D232" i="1" s="1"/>
  <c r="D216" i="1" l="1"/>
  <c r="D209" i="1" l="1"/>
  <c r="D218" i="1" l="1"/>
  <c r="D198" i="1" l="1"/>
  <c r="D25" i="1" l="1"/>
  <c r="D6" i="1" l="1"/>
</calcChain>
</file>

<file path=xl/sharedStrings.xml><?xml version="1.0" encoding="utf-8"?>
<sst xmlns="http://schemas.openxmlformats.org/spreadsheetml/2006/main" count="596" uniqueCount="123">
  <si>
    <t>RESUM CAMPANYES PUBLICITÀRIES 2022</t>
  </si>
  <si>
    <t>Proveïdor</t>
  </si>
  <si>
    <t>Nom mitjà</t>
  </si>
  <si>
    <t>Jaume Mayor Martínez</t>
  </si>
  <si>
    <t>Revista Araesport</t>
  </si>
  <si>
    <t xml:space="preserve">Proveïdor </t>
  </si>
  <si>
    <t>Associació Cultural El Pou de la Gallina</t>
  </si>
  <si>
    <t>Revista El Pou de la Gallina</t>
  </si>
  <si>
    <t>Taelus SL</t>
  </si>
  <si>
    <t>Revista Freqüència</t>
  </si>
  <si>
    <t>MOU-TE EN BUS</t>
  </si>
  <si>
    <t>Total</t>
  </si>
  <si>
    <t>Pere Fontanals Bosch</t>
  </si>
  <si>
    <t>NacióManresa</t>
  </si>
  <si>
    <t>Statement City SL</t>
  </si>
  <si>
    <t>40 Prals Cat. Central, Cad. Ser, Cad. Dial, 40 Clàssics</t>
  </si>
  <si>
    <t>Youcom Publicitat SL</t>
  </si>
  <si>
    <t>Styl FM, Styl Clàssics</t>
  </si>
  <si>
    <t>Manresadiari.cat</t>
  </si>
  <si>
    <t>FESTA DE LA LLUM 2022</t>
  </si>
  <si>
    <t>FIRA DE L'AIXADA</t>
  </si>
  <si>
    <t>Joan Puigcorbé Garcia</t>
  </si>
  <si>
    <t>Revista El Divendres</t>
  </si>
  <si>
    <t>Canal Taronja SL</t>
  </si>
  <si>
    <t>Canal Taronja</t>
  </si>
  <si>
    <t>Godó Strategies SLU</t>
  </si>
  <si>
    <t>RAC1, RAC105</t>
  </si>
  <si>
    <t>Edicions Intercomarcals SA</t>
  </si>
  <si>
    <t>Regió 7</t>
  </si>
  <si>
    <t>PRESENTACIÓ DEL PROJECTE DE RENATURALITZACIÓ DE CAN POC OLI</t>
  </si>
  <si>
    <t>Edicions Intercomarcals Sa</t>
  </si>
  <si>
    <t>JORNADA DE PORTES OBERTES ESCOLES</t>
  </si>
  <si>
    <t>ACB COPA DEL REY GRANADA 2022</t>
  </si>
  <si>
    <t>L'AJUNTAMENT DE MANRESA AMB LA INDUSTRIA 4.0</t>
  </si>
  <si>
    <t>Maria Immaculada Clarena Boix</t>
  </si>
  <si>
    <t>Revista Dovella</t>
  </si>
  <si>
    <t>CONCERT PER LA PAU UCRAÏNA</t>
  </si>
  <si>
    <t>LA LLUITA DE LA DONA EN EL MON DE L'ESPORT</t>
  </si>
  <si>
    <t>CASAL ESPORTIU MUNICIPAL 2022</t>
  </si>
  <si>
    <t>MOBILE WEEK</t>
  </si>
  <si>
    <t>OBRIM LA FÀBRICA NOVA</t>
  </si>
  <si>
    <t>FIRA DEL VI DEL BAGES VIBA</t>
  </si>
  <si>
    <t>EM25 Global Creativity SL</t>
  </si>
  <si>
    <t>Revista Pànxing Berguedà, Bages, Solsonès</t>
  </si>
  <si>
    <t>FABA</t>
  </si>
  <si>
    <t>FELICITACIÓ 25È ANIVERSARI UNIVERSITAT DE VIC</t>
  </si>
  <si>
    <t>Premsa d'Osona SA</t>
  </si>
  <si>
    <t>Diari El 9 Nou ed. Osona-Ripollès</t>
  </si>
  <si>
    <t>SESSIONS PARTICIPATIVES DEL PLA DE MOBILITAT URBANA SOSTENIBLE DE MANRESA</t>
  </si>
  <si>
    <t xml:space="preserve">Revista Freqüència </t>
  </si>
  <si>
    <t>UNIVERSITAT CATALANA D'ESTIU</t>
  </si>
  <si>
    <t>ESTIU JOVE 2022</t>
  </si>
  <si>
    <t>FESTA MAJOR MANRESA 2022</t>
  </si>
  <si>
    <t>FESTA DEL TOMÀQUET DEL BAGES</t>
  </si>
  <si>
    <t>SERVEIS SOCIALS</t>
  </si>
  <si>
    <t>PARADA MERCAT PUIGMERCADAL</t>
  </si>
  <si>
    <t>TotOci Catalunya Central SL</t>
  </si>
  <si>
    <t>Revista TotOci Catalunya Central</t>
  </si>
  <si>
    <t>Associació de Mitjans de Comunicació i Informació</t>
  </si>
  <si>
    <t>monterrassa.cat, isabadell.cat, sobgranollers.cat, anoiadiari.cat</t>
  </si>
  <si>
    <t>Associació de Mitjans d'Informació i Comunicació</t>
  </si>
  <si>
    <t>REDUCCIÓ TEMPORAL DE TARIFES BUS MANRESA</t>
  </si>
  <si>
    <t>JOSEP MASRIERA. CAMINS I BOSCATGES</t>
  </si>
  <si>
    <t xml:space="preserve">Canal Taronja SL </t>
  </si>
  <si>
    <t>PER FESTA MAJOR, MOU-TE EN BUS</t>
  </si>
  <si>
    <t>PROCÉS DE PARTICIPACIÓ PLA INTEGRAL DE REVITALITZACIÓ DEL CENTRE HISTÒRIC</t>
  </si>
  <si>
    <t>FIRASTIU</t>
  </si>
  <si>
    <t>TOCATS DE LLETRA</t>
  </si>
  <si>
    <t xml:space="preserve">Associació Cultural El Pou de la Gallina </t>
  </si>
  <si>
    <t>25A FIRA MEDITERRÀNIA</t>
  </si>
  <si>
    <t>51A NIT DE L'ESPORTISTA</t>
  </si>
  <si>
    <t>41A FIRA D'ARTISTES I ARTESANS</t>
  </si>
  <si>
    <t>PREMIS POBLE DE L'ANY</t>
  </si>
  <si>
    <t>CARNET JOVE</t>
  </si>
  <si>
    <t>Asociació Cultural El Pou de la Gallina</t>
  </si>
  <si>
    <t>SEGELL DE QUALITAT SANITÀRIA</t>
  </si>
  <si>
    <t>ESPORT AIRE LLIURE MANRESA (CONGOST ANELLA VERDA)</t>
  </si>
  <si>
    <t>TU FAS COMERÇ, TU FAS MANRESA</t>
  </si>
  <si>
    <t>DONES GRANS, DONES VALENTES</t>
  </si>
  <si>
    <t>CAMPI QUI JUGUI</t>
  </si>
  <si>
    <t>PASSATGE DEL TERROR DE MANRESA</t>
  </si>
  <si>
    <t>PREMIS REGIÓ 7</t>
  </si>
  <si>
    <t>E-WOMAN</t>
  </si>
  <si>
    <t>FIRA DE SANTA LLÚCIA</t>
  </si>
  <si>
    <t>RECERCA CAMPUS UNIVERSITARIS</t>
  </si>
  <si>
    <t>NADAL 2022</t>
  </si>
  <si>
    <t>Surtdecasa SCCL</t>
  </si>
  <si>
    <t>Surtdecasa.cat</t>
  </si>
  <si>
    <t>Actualitzat: 19/01/2023</t>
  </si>
  <si>
    <t>CONCERT DE L'ESCOLANIA DE MONTSERRAT - MANRESA 2022</t>
  </si>
  <si>
    <t>MANRESA, EL FINAL DEL CAMÍ IGNASIÀ - MANRESA 2022</t>
  </si>
  <si>
    <t>CONCERT LOVE OF LESBIAN - MANRESA 2022</t>
  </si>
  <si>
    <t>DIÀLEGS PER A LA TRANSFORMACIÓ - MANRESA 2022</t>
  </si>
  <si>
    <t>7A MARXA DEL PELEGRÍ - MANRESA 2022</t>
  </si>
  <si>
    <t>SONS DEL CAMÍ - MANRESA 2022</t>
  </si>
  <si>
    <t>MANRESA 2022 TRANSFORMA - MARCA</t>
  </si>
  <si>
    <t>LLIBRES QUE (ET) TRANSFORMEN - MANRESA 2022</t>
  </si>
  <si>
    <t>L'ORFEÓ MANRESÀ PRESENTA: IGNASI, EL VIATGE - MANRESA 2022</t>
  </si>
  <si>
    <t>JORNADES GASTRONÒMIQUES DEL CAMÍ IGNASIÀ - MANRESA 2022</t>
  </si>
  <si>
    <t>IGNASIANA BTT - MANRESA 2022</t>
  </si>
  <si>
    <t>LA REFESTA DEL CAMÍ IGNASIÀ - MANRESA 2022</t>
  </si>
  <si>
    <t>BOTS PEL CANVI - MANRESA 2022</t>
  </si>
  <si>
    <t>ENECUS - MANRESA 2022</t>
  </si>
  <si>
    <t>CRUÏLLA DE CAMINS - MANRESA 2022</t>
  </si>
  <si>
    <t>QUINZE VINT-I-DOS - MANRESA 2022</t>
  </si>
  <si>
    <t>Diari Ara</t>
  </si>
  <si>
    <t xml:space="preserve">Diari Ara </t>
  </si>
  <si>
    <t>Prensa Ibérica</t>
  </si>
  <si>
    <t>Diari El Periodico</t>
  </si>
  <si>
    <t>Godó Strategies</t>
  </si>
  <si>
    <t>La Vanguàrdia</t>
  </si>
  <si>
    <t>La vanguàrdia</t>
  </si>
  <si>
    <t>CCMA</t>
  </si>
  <si>
    <t>TV3 - Ràdio</t>
  </si>
  <si>
    <t>Núvol</t>
  </si>
  <si>
    <t>Revista Núvol</t>
  </si>
  <si>
    <t>Catalunya Cristiana</t>
  </si>
  <si>
    <t>Catalunya cristiana</t>
  </si>
  <si>
    <t>Religion Digital</t>
  </si>
  <si>
    <t>EXPOSICIÓ CASINO - RESSONS DE FUSIOON</t>
  </si>
  <si>
    <t>Abacus SCCL</t>
  </si>
  <si>
    <t>Revista Descobrir</t>
  </si>
  <si>
    <t>Total campanyes publicitàries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</si>
</sst>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shrinkToFit="1"/>
    </xf>
    <xf numFmtId="0" fontId="0" fillId="0" borderId="0" xfId="0" applyFont="1" applyAlignment="1">
      <alignment horizontal="right"/>
    </xf>
    <xf numFmtId="0" fontId="0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" fontId="0" fillId="0" borderId="0" xfId="0" applyNumberFormat="1"/>
    <xf numFmtId="4" fontId="2" fillId="3" borderId="0" xfId="0" applyNumberFormat="1" applyFont="1" applyFill="1" applyAlignment="1"/>
    <xf numFmtId="4" fontId="2" fillId="3" borderId="0" xfId="0" applyNumberFormat="1" applyFont="1" applyFill="1"/>
    <xf numFmtId="4" fontId="0" fillId="0" borderId="0" xfId="0" applyNumberFormat="1" applyFont="1"/>
    <xf numFmtId="4" fontId="0" fillId="0" borderId="0" xfId="0" applyNumberFormat="1" applyAlignment="1">
      <alignment horizontal="lef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left"/>
    </xf>
    <xf numFmtId="4" fontId="2" fillId="3" borderId="0" xfId="0" applyNumberFormat="1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/>
    </xf>
    <xf numFmtId="4" fontId="1" fillId="5" borderId="2" xfId="0" applyNumberFormat="1" applyFont="1" applyFill="1" applyBorder="1"/>
    <xf numFmtId="4" fontId="2" fillId="0" borderId="0" xfId="0" applyNumberFormat="1" applyFont="1" applyAlignment="1">
      <alignment horizontal="right"/>
    </xf>
    <xf numFmtId="0" fontId="2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613"/>
  <sheetViews>
    <sheetView tabSelected="1" topLeftCell="A100" workbookViewId="0">
      <selection activeCell="H606" sqref="H606"/>
    </sheetView>
  </sheetViews>
  <sheetFormatPr baseColWidth="10" defaultColWidth="9.140625" defaultRowHeight="15" x14ac:dyDescent="0.25"/>
  <cols>
    <col min="2" max="3" width="45.7109375" customWidth="1"/>
    <col min="4" max="4" width="15.7109375" style="10" customWidth="1"/>
  </cols>
  <sheetData>
    <row r="2" spans="2:4" x14ac:dyDescent="0.25">
      <c r="B2" s="23" t="s">
        <v>0</v>
      </c>
      <c r="C2" s="23"/>
      <c r="D2" s="23"/>
    </row>
    <row r="3" spans="2:4" x14ac:dyDescent="0.25">
      <c r="B3" s="23"/>
      <c r="C3" s="23"/>
      <c r="D3" s="23"/>
    </row>
    <row r="6" spans="2:4" ht="15.75" x14ac:dyDescent="0.25">
      <c r="B6" s="22" t="s">
        <v>95</v>
      </c>
      <c r="C6" s="22"/>
      <c r="D6" s="11">
        <f>D25</f>
        <v>45528.630000000005</v>
      </c>
    </row>
    <row r="8" spans="2:4" x14ac:dyDescent="0.25">
      <c r="B8" s="1" t="s">
        <v>5</v>
      </c>
      <c r="C8" s="1" t="s">
        <v>2</v>
      </c>
    </row>
    <row r="10" spans="2:4" x14ac:dyDescent="0.25">
      <c r="B10" t="s">
        <v>6</v>
      </c>
      <c r="C10" t="s">
        <v>7</v>
      </c>
      <c r="D10" s="10">
        <v>1160.8699999999999</v>
      </c>
    </row>
    <row r="11" spans="2:4" x14ac:dyDescent="0.25">
      <c r="B11" t="s">
        <v>8</v>
      </c>
      <c r="C11" t="s">
        <v>9</v>
      </c>
      <c r="D11" s="10">
        <v>726</v>
      </c>
    </row>
    <row r="12" spans="2:4" x14ac:dyDescent="0.25">
      <c r="B12" t="s">
        <v>12</v>
      </c>
      <c r="C12" t="s">
        <v>13</v>
      </c>
      <c r="D12" s="10">
        <v>786.5</v>
      </c>
    </row>
    <row r="13" spans="2:4" x14ac:dyDescent="0.25">
      <c r="B13" t="s">
        <v>14</v>
      </c>
      <c r="C13" s="3" t="s">
        <v>15</v>
      </c>
      <c r="D13" s="10">
        <v>668.55</v>
      </c>
    </row>
    <row r="14" spans="2:4" x14ac:dyDescent="0.25">
      <c r="B14" t="s">
        <v>16</v>
      </c>
      <c r="C14" s="3" t="s">
        <v>17</v>
      </c>
      <c r="D14" s="10">
        <v>472.38</v>
      </c>
    </row>
    <row r="15" spans="2:4" x14ac:dyDescent="0.25">
      <c r="B15" t="s">
        <v>16</v>
      </c>
      <c r="C15" s="3" t="s">
        <v>18</v>
      </c>
      <c r="D15" s="10">
        <v>188.76</v>
      </c>
    </row>
    <row r="16" spans="2:4" x14ac:dyDescent="0.25">
      <c r="B16" t="s">
        <v>27</v>
      </c>
      <c r="C16" s="3" t="s">
        <v>28</v>
      </c>
      <c r="D16" s="10">
        <v>2138.86</v>
      </c>
    </row>
    <row r="17" spans="2:4" x14ac:dyDescent="0.25">
      <c r="B17" t="s">
        <v>23</v>
      </c>
      <c r="C17" t="s">
        <v>24</v>
      </c>
      <c r="D17" s="10">
        <v>484</v>
      </c>
    </row>
    <row r="18" spans="2:4" x14ac:dyDescent="0.25">
      <c r="B18" t="s">
        <v>21</v>
      </c>
      <c r="C18" t="s">
        <v>22</v>
      </c>
      <c r="D18" s="10">
        <f>302.5+302.5</f>
        <v>605</v>
      </c>
    </row>
    <row r="19" spans="2:4" x14ac:dyDescent="0.25">
      <c r="B19" t="s">
        <v>105</v>
      </c>
      <c r="C19" s="3" t="s">
        <v>106</v>
      </c>
      <c r="D19" s="10">
        <v>12705</v>
      </c>
    </row>
    <row r="20" spans="2:4" x14ac:dyDescent="0.25">
      <c r="B20" t="s">
        <v>107</v>
      </c>
      <c r="C20" s="3" t="s">
        <v>108</v>
      </c>
      <c r="D20" s="10">
        <v>6945.4</v>
      </c>
    </row>
    <row r="21" spans="2:4" x14ac:dyDescent="0.25">
      <c r="B21" t="s">
        <v>112</v>
      </c>
      <c r="C21" s="3" t="s">
        <v>113</v>
      </c>
      <c r="D21" s="10">
        <v>16408.810000000001</v>
      </c>
    </row>
    <row r="22" spans="2:4" x14ac:dyDescent="0.25">
      <c r="B22" t="s">
        <v>114</v>
      </c>
      <c r="C22" s="3" t="s">
        <v>115</v>
      </c>
      <c r="D22" s="10">
        <v>2238.5</v>
      </c>
    </row>
    <row r="24" spans="2:4" x14ac:dyDescent="0.25">
      <c r="C24" s="3"/>
    </row>
    <row r="25" spans="2:4" x14ac:dyDescent="0.25">
      <c r="B25" s="2" t="s">
        <v>11</v>
      </c>
      <c r="D25" s="10">
        <f>SUM(D10:D23)</f>
        <v>45528.630000000005</v>
      </c>
    </row>
    <row r="26" spans="2:4" x14ac:dyDescent="0.25">
      <c r="B26" s="2"/>
    </row>
    <row r="27" spans="2:4" ht="15.75" x14ac:dyDescent="0.25">
      <c r="B27" s="22" t="s">
        <v>90</v>
      </c>
      <c r="C27" s="22"/>
      <c r="D27" s="11">
        <f>D37</f>
        <v>22247.059999999998</v>
      </c>
    </row>
    <row r="29" spans="2:4" x14ac:dyDescent="0.25">
      <c r="B29" s="1" t="s">
        <v>1</v>
      </c>
      <c r="C29" s="1" t="s">
        <v>2</v>
      </c>
    </row>
    <row r="31" spans="2:4" x14ac:dyDescent="0.25">
      <c r="B31" t="s">
        <v>3</v>
      </c>
      <c r="C31" t="s">
        <v>4</v>
      </c>
      <c r="D31" s="10">
        <v>200.86</v>
      </c>
    </row>
    <row r="32" spans="2:4" x14ac:dyDescent="0.25">
      <c r="B32" t="s">
        <v>34</v>
      </c>
      <c r="C32" t="s">
        <v>35</v>
      </c>
      <c r="D32" s="10">
        <v>387.2</v>
      </c>
    </row>
    <row r="33" spans="2:4" x14ac:dyDescent="0.25">
      <c r="B33" t="s">
        <v>109</v>
      </c>
      <c r="C33" t="s">
        <v>110</v>
      </c>
      <c r="D33" s="10">
        <v>11434.5</v>
      </c>
    </row>
    <row r="34" spans="2:4" x14ac:dyDescent="0.25">
      <c r="B34" t="s">
        <v>118</v>
      </c>
      <c r="C34" t="s">
        <v>118</v>
      </c>
      <c r="D34" s="10">
        <v>484</v>
      </c>
    </row>
    <row r="35" spans="2:4" x14ac:dyDescent="0.25">
      <c r="B35" t="s">
        <v>120</v>
      </c>
      <c r="C35" s="3" t="s">
        <v>121</v>
      </c>
      <c r="D35" s="10">
        <v>9740.5</v>
      </c>
    </row>
    <row r="37" spans="2:4" x14ac:dyDescent="0.25">
      <c r="B37" s="2" t="s">
        <v>11</v>
      </c>
      <c r="D37" s="10">
        <f>SUM(D31:D36)</f>
        <v>22247.059999999998</v>
      </c>
    </row>
    <row r="38" spans="2:4" x14ac:dyDescent="0.25">
      <c r="B38" s="2"/>
    </row>
    <row r="39" spans="2:4" ht="15.75" x14ac:dyDescent="0.25">
      <c r="B39" s="22" t="s">
        <v>89</v>
      </c>
      <c r="C39" s="22"/>
      <c r="D39" s="12">
        <f>D45</f>
        <v>726</v>
      </c>
    </row>
    <row r="41" spans="2:4" x14ac:dyDescent="0.25">
      <c r="B41" s="1" t="s">
        <v>1</v>
      </c>
      <c r="C41" s="1" t="s">
        <v>2</v>
      </c>
    </row>
    <row r="43" spans="2:4" x14ac:dyDescent="0.25">
      <c r="B43" t="s">
        <v>8</v>
      </c>
      <c r="C43" t="s">
        <v>9</v>
      </c>
      <c r="D43" s="10">
        <v>726</v>
      </c>
    </row>
    <row r="45" spans="2:4" x14ac:dyDescent="0.25">
      <c r="B45" s="2" t="s">
        <v>11</v>
      </c>
      <c r="D45" s="10">
        <f>SUM(D43:D44)</f>
        <v>726</v>
      </c>
    </row>
    <row r="46" spans="2:4" x14ac:dyDescent="0.25">
      <c r="B46" s="2"/>
    </row>
    <row r="47" spans="2:4" ht="15.75" x14ac:dyDescent="0.25">
      <c r="B47" s="22" t="s">
        <v>91</v>
      </c>
      <c r="C47" s="22"/>
      <c r="D47" s="12">
        <f>D60</f>
        <v>7288.4999999999991</v>
      </c>
    </row>
    <row r="49" spans="2:4" x14ac:dyDescent="0.25">
      <c r="B49" s="1" t="s">
        <v>1</v>
      </c>
      <c r="C49" s="1" t="s">
        <v>2</v>
      </c>
    </row>
    <row r="51" spans="2:4" x14ac:dyDescent="0.25">
      <c r="B51" t="s">
        <v>27</v>
      </c>
      <c r="C51" t="s">
        <v>28</v>
      </c>
      <c r="D51" s="10">
        <f>696.96+871.2</f>
        <v>1568.16</v>
      </c>
    </row>
    <row r="52" spans="2:4" x14ac:dyDescent="0.25">
      <c r="B52" t="s">
        <v>16</v>
      </c>
      <c r="C52" t="s">
        <v>17</v>
      </c>
      <c r="D52" s="10">
        <v>472.38</v>
      </c>
    </row>
    <row r="53" spans="2:4" x14ac:dyDescent="0.25">
      <c r="B53" t="s">
        <v>12</v>
      </c>
      <c r="C53" t="s">
        <v>13</v>
      </c>
      <c r="D53" s="10">
        <v>1754.5</v>
      </c>
    </row>
    <row r="54" spans="2:4" x14ac:dyDescent="0.25">
      <c r="B54" t="s">
        <v>14</v>
      </c>
      <c r="C54" s="3" t="s">
        <v>15</v>
      </c>
      <c r="D54" s="10">
        <v>1234.08</v>
      </c>
    </row>
    <row r="55" spans="2:4" x14ac:dyDescent="0.25">
      <c r="B55" t="s">
        <v>23</v>
      </c>
      <c r="C55" s="3" t="s">
        <v>24</v>
      </c>
      <c r="D55" s="10">
        <v>484</v>
      </c>
    </row>
    <row r="56" spans="2:4" x14ac:dyDescent="0.25">
      <c r="B56" t="s">
        <v>58</v>
      </c>
      <c r="C56" s="3" t="s">
        <v>59</v>
      </c>
      <c r="D56" s="10">
        <v>559.02</v>
      </c>
    </row>
    <row r="57" spans="2:4" x14ac:dyDescent="0.25">
      <c r="B57" t="s">
        <v>8</v>
      </c>
      <c r="C57" s="3" t="s">
        <v>9</v>
      </c>
      <c r="D57" s="10">
        <v>726</v>
      </c>
    </row>
    <row r="58" spans="2:4" x14ac:dyDescent="0.25">
      <c r="B58" t="s">
        <v>86</v>
      </c>
      <c r="C58" s="3" t="s">
        <v>87</v>
      </c>
      <c r="D58" s="10">
        <v>490.36</v>
      </c>
    </row>
    <row r="60" spans="2:4" x14ac:dyDescent="0.25">
      <c r="B60" s="2" t="s">
        <v>11</v>
      </c>
      <c r="D60" s="10">
        <f>SUM(D51:D58)</f>
        <v>7288.4999999999991</v>
      </c>
    </row>
    <row r="61" spans="2:4" x14ac:dyDescent="0.25">
      <c r="B61" s="2"/>
    </row>
    <row r="62" spans="2:4" ht="15.75" x14ac:dyDescent="0.25">
      <c r="B62" s="22" t="s">
        <v>92</v>
      </c>
      <c r="C62" s="22"/>
      <c r="D62" s="12">
        <f>D68</f>
        <v>642.61</v>
      </c>
    </row>
    <row r="64" spans="2:4" x14ac:dyDescent="0.25">
      <c r="B64" s="1" t="s">
        <v>1</v>
      </c>
      <c r="C64" s="1" t="s">
        <v>2</v>
      </c>
    </row>
    <row r="66" spans="2:4" x14ac:dyDescent="0.25">
      <c r="B66" t="s">
        <v>27</v>
      </c>
      <c r="C66" t="s">
        <v>28</v>
      </c>
      <c r="D66" s="10">
        <v>642.61</v>
      </c>
    </row>
    <row r="68" spans="2:4" x14ac:dyDescent="0.25">
      <c r="B68" s="2" t="s">
        <v>11</v>
      </c>
      <c r="D68" s="10">
        <f>SUM(D66:D67)</f>
        <v>642.61</v>
      </c>
    </row>
    <row r="69" spans="2:4" x14ac:dyDescent="0.25">
      <c r="B69" s="2"/>
    </row>
    <row r="70" spans="2:4" ht="15.75" x14ac:dyDescent="0.25">
      <c r="B70" s="22" t="s">
        <v>93</v>
      </c>
      <c r="C70" s="22"/>
      <c r="D70" s="12">
        <f>D78</f>
        <v>1538.44</v>
      </c>
    </row>
    <row r="72" spans="2:4" x14ac:dyDescent="0.25">
      <c r="B72" s="1" t="s">
        <v>1</v>
      </c>
      <c r="C72" s="1" t="s">
        <v>2</v>
      </c>
    </row>
    <row r="74" spans="2:4" x14ac:dyDescent="0.25">
      <c r="B74" t="s">
        <v>27</v>
      </c>
      <c r="C74" t="s">
        <v>28</v>
      </c>
      <c r="D74" s="10">
        <v>507.04</v>
      </c>
    </row>
    <row r="75" spans="2:4" x14ac:dyDescent="0.25">
      <c r="B75" t="s">
        <v>16</v>
      </c>
      <c r="C75" t="s">
        <v>17</v>
      </c>
      <c r="D75" s="10">
        <v>472.38</v>
      </c>
    </row>
    <row r="76" spans="2:4" x14ac:dyDescent="0.25">
      <c r="B76" t="s">
        <v>60</v>
      </c>
      <c r="C76" s="3" t="s">
        <v>59</v>
      </c>
      <c r="D76" s="10">
        <v>559.02</v>
      </c>
    </row>
    <row r="78" spans="2:4" x14ac:dyDescent="0.25">
      <c r="B78" s="2" t="s">
        <v>11</v>
      </c>
      <c r="D78" s="10">
        <f>SUM(D74:D76)</f>
        <v>1538.44</v>
      </c>
    </row>
    <row r="79" spans="2:4" x14ac:dyDescent="0.25">
      <c r="B79" s="2"/>
    </row>
    <row r="80" spans="2:4" ht="15.75" x14ac:dyDescent="0.25">
      <c r="B80" s="22" t="s">
        <v>96</v>
      </c>
      <c r="C80" s="22"/>
      <c r="D80" s="12">
        <f>D89</f>
        <v>3129.8199999999997</v>
      </c>
    </row>
    <row r="82" spans="2:4" x14ac:dyDescent="0.25">
      <c r="B82" s="1" t="s">
        <v>1</v>
      </c>
      <c r="C82" s="1" t="s">
        <v>2</v>
      </c>
    </row>
    <row r="84" spans="2:4" x14ac:dyDescent="0.25">
      <c r="B84" t="s">
        <v>6</v>
      </c>
      <c r="C84" t="s">
        <v>7</v>
      </c>
      <c r="D84" s="10">
        <v>1189.18</v>
      </c>
    </row>
    <row r="85" spans="2:4" x14ac:dyDescent="0.25">
      <c r="B85" t="s">
        <v>27</v>
      </c>
      <c r="C85" t="s">
        <v>28</v>
      </c>
      <c r="D85" s="10">
        <v>827.44</v>
      </c>
    </row>
    <row r="86" spans="2:4" x14ac:dyDescent="0.25">
      <c r="B86" t="s">
        <v>8</v>
      </c>
      <c r="C86" t="s">
        <v>9</v>
      </c>
      <c r="D86" s="10">
        <v>726</v>
      </c>
    </row>
    <row r="87" spans="2:4" x14ac:dyDescent="0.25">
      <c r="B87" t="s">
        <v>34</v>
      </c>
      <c r="C87" t="s">
        <v>35</v>
      </c>
      <c r="D87" s="10">
        <v>387.2</v>
      </c>
    </row>
    <row r="89" spans="2:4" x14ac:dyDescent="0.25">
      <c r="B89" s="2" t="s">
        <v>11</v>
      </c>
      <c r="D89" s="10">
        <f>SUM(D84:D88)</f>
        <v>3129.8199999999997</v>
      </c>
    </row>
    <row r="90" spans="2:4" x14ac:dyDescent="0.25">
      <c r="B90" s="2"/>
    </row>
    <row r="91" spans="2:4" ht="15.75" x14ac:dyDescent="0.25">
      <c r="B91" s="22" t="s">
        <v>94</v>
      </c>
      <c r="C91" s="22"/>
      <c r="D91" s="12">
        <f>D100</f>
        <v>3906.2899999999995</v>
      </c>
    </row>
    <row r="93" spans="2:4" x14ac:dyDescent="0.25">
      <c r="B93" s="1" t="s">
        <v>1</v>
      </c>
      <c r="C93" s="1" t="s">
        <v>2</v>
      </c>
    </row>
    <row r="95" spans="2:4" x14ac:dyDescent="0.25">
      <c r="B95" t="s">
        <v>34</v>
      </c>
      <c r="C95" t="s">
        <v>35</v>
      </c>
      <c r="D95" s="10">
        <v>387.2</v>
      </c>
    </row>
    <row r="96" spans="2:4" x14ac:dyDescent="0.25">
      <c r="B96" t="s">
        <v>27</v>
      </c>
      <c r="C96" t="s">
        <v>28</v>
      </c>
      <c r="D96" s="10">
        <f>174.24+2059.83</f>
        <v>2234.0699999999997</v>
      </c>
    </row>
    <row r="97" spans="2:4" x14ac:dyDescent="0.25">
      <c r="B97" t="s">
        <v>8</v>
      </c>
      <c r="C97" t="s">
        <v>9</v>
      </c>
      <c r="D97" s="10">
        <v>726</v>
      </c>
    </row>
    <row r="98" spans="2:4" x14ac:dyDescent="0.25">
      <c r="B98" t="s">
        <v>58</v>
      </c>
      <c r="C98" s="3" t="s">
        <v>59</v>
      </c>
      <c r="D98" s="10">
        <v>559.02</v>
      </c>
    </row>
    <row r="100" spans="2:4" x14ac:dyDescent="0.25">
      <c r="B100" s="2" t="s">
        <v>11</v>
      </c>
      <c r="D100" s="10">
        <f>SUM(D95:D98)</f>
        <v>3906.2899999999995</v>
      </c>
    </row>
    <row r="101" spans="2:4" x14ac:dyDescent="0.25">
      <c r="B101" s="2"/>
    </row>
    <row r="102" spans="2:4" ht="15.75" x14ac:dyDescent="0.25">
      <c r="B102" s="22" t="s">
        <v>97</v>
      </c>
      <c r="C102" s="22"/>
      <c r="D102" s="12">
        <f>D108</f>
        <v>726</v>
      </c>
    </row>
    <row r="104" spans="2:4" x14ac:dyDescent="0.25">
      <c r="B104" s="1" t="s">
        <v>1</v>
      </c>
      <c r="C104" s="1" t="s">
        <v>2</v>
      </c>
    </row>
    <row r="106" spans="2:4" x14ac:dyDescent="0.25">
      <c r="B106" t="s">
        <v>8</v>
      </c>
      <c r="C106" t="s">
        <v>9</v>
      </c>
      <c r="D106" s="10">
        <v>726</v>
      </c>
    </row>
    <row r="108" spans="2:4" x14ac:dyDescent="0.25">
      <c r="B108" s="2" t="s">
        <v>11</v>
      </c>
      <c r="D108" s="10">
        <f>SUM(D106:D107)</f>
        <v>726</v>
      </c>
    </row>
    <row r="109" spans="2:4" x14ac:dyDescent="0.25">
      <c r="B109" s="2"/>
    </row>
    <row r="110" spans="2:4" ht="15.75" x14ac:dyDescent="0.25">
      <c r="B110" s="22" t="s">
        <v>98</v>
      </c>
      <c r="C110" s="22"/>
      <c r="D110" s="12">
        <f>D121</f>
        <v>2536.64</v>
      </c>
    </row>
    <row r="112" spans="2:4" x14ac:dyDescent="0.25">
      <c r="B112" s="1" t="s">
        <v>1</v>
      </c>
      <c r="C112" s="1" t="s">
        <v>2</v>
      </c>
    </row>
    <row r="114" spans="2:4" x14ac:dyDescent="0.25">
      <c r="B114" t="s">
        <v>8</v>
      </c>
      <c r="C114" t="s">
        <v>49</v>
      </c>
      <c r="D114" s="10">
        <v>726</v>
      </c>
    </row>
    <row r="115" spans="2:4" x14ac:dyDescent="0.25">
      <c r="B115" t="s">
        <v>23</v>
      </c>
      <c r="C115" t="s">
        <v>24</v>
      </c>
      <c r="D115" s="10">
        <v>242</v>
      </c>
    </row>
    <row r="116" spans="2:4" x14ac:dyDescent="0.25">
      <c r="B116" t="s">
        <v>27</v>
      </c>
      <c r="C116" t="s">
        <v>28</v>
      </c>
      <c r="D116" s="10">
        <v>348.48</v>
      </c>
    </row>
    <row r="117" spans="2:4" x14ac:dyDescent="0.25">
      <c r="B117" t="s">
        <v>16</v>
      </c>
      <c r="C117" t="s">
        <v>18</v>
      </c>
      <c r="D117" s="10">
        <v>188.76</v>
      </c>
    </row>
    <row r="118" spans="2:4" x14ac:dyDescent="0.25">
      <c r="B118" t="s">
        <v>16</v>
      </c>
      <c r="C118" t="s">
        <v>17</v>
      </c>
      <c r="D118" s="10">
        <v>472.38</v>
      </c>
    </row>
    <row r="119" spans="2:4" x14ac:dyDescent="0.25">
      <c r="B119" t="s">
        <v>60</v>
      </c>
      <c r="C119" s="3" t="s">
        <v>59</v>
      </c>
      <c r="D119" s="10">
        <v>559.02</v>
      </c>
    </row>
    <row r="120" spans="2:4" x14ac:dyDescent="0.25">
      <c r="C120" s="3"/>
    </row>
    <row r="121" spans="2:4" x14ac:dyDescent="0.25">
      <c r="B121" s="2" t="s">
        <v>11</v>
      </c>
      <c r="D121" s="10">
        <f>SUM(D114:D119)</f>
        <v>2536.64</v>
      </c>
    </row>
    <row r="122" spans="2:4" x14ac:dyDescent="0.25">
      <c r="B122" s="2"/>
    </row>
    <row r="123" spans="2:4" ht="15.75" x14ac:dyDescent="0.25">
      <c r="B123" s="22" t="s">
        <v>99</v>
      </c>
      <c r="C123" s="22"/>
      <c r="D123" s="12">
        <f>D130</f>
        <v>1879.43</v>
      </c>
    </row>
    <row r="125" spans="2:4" x14ac:dyDescent="0.25">
      <c r="B125" s="1" t="s">
        <v>1</v>
      </c>
      <c r="C125" s="1" t="s">
        <v>2</v>
      </c>
    </row>
    <row r="127" spans="2:4" x14ac:dyDescent="0.25">
      <c r="B127" t="s">
        <v>23</v>
      </c>
      <c r="C127" t="s">
        <v>24</v>
      </c>
      <c r="D127" s="10">
        <v>484</v>
      </c>
    </row>
    <row r="128" spans="2:4" x14ac:dyDescent="0.25">
      <c r="B128" t="s">
        <v>27</v>
      </c>
      <c r="C128" t="s">
        <v>28</v>
      </c>
      <c r="D128" s="10">
        <f>427.23+968.2</f>
        <v>1395.43</v>
      </c>
    </row>
    <row r="130" spans="2:4" x14ac:dyDescent="0.25">
      <c r="B130" s="2" t="s">
        <v>11</v>
      </c>
      <c r="D130" s="10">
        <f>SUM(D127:D128)</f>
        <v>1879.43</v>
      </c>
    </row>
    <row r="131" spans="2:4" x14ac:dyDescent="0.25">
      <c r="B131" s="2"/>
    </row>
    <row r="132" spans="2:4" ht="15.75" x14ac:dyDescent="0.25">
      <c r="B132" s="22" t="s">
        <v>100</v>
      </c>
      <c r="C132" s="22"/>
      <c r="D132" s="12">
        <f>D143</f>
        <v>5768.77</v>
      </c>
    </row>
    <row r="134" spans="2:4" x14ac:dyDescent="0.25">
      <c r="B134" s="1" t="s">
        <v>1</v>
      </c>
      <c r="C134" s="1" t="s">
        <v>2</v>
      </c>
    </row>
    <row r="136" spans="2:4" x14ac:dyDescent="0.25">
      <c r="B136" t="s">
        <v>27</v>
      </c>
      <c r="C136" t="s">
        <v>28</v>
      </c>
      <c r="D136" s="10">
        <f>1092.92+2234.07</f>
        <v>3326.9900000000002</v>
      </c>
    </row>
    <row r="137" spans="2:4" x14ac:dyDescent="0.25">
      <c r="B137" t="s">
        <v>8</v>
      </c>
      <c r="C137" t="s">
        <v>9</v>
      </c>
      <c r="D137" s="10">
        <v>726</v>
      </c>
    </row>
    <row r="138" spans="2:4" x14ac:dyDescent="0.25">
      <c r="B138" t="s">
        <v>23</v>
      </c>
      <c r="C138" t="s">
        <v>24</v>
      </c>
      <c r="D138" s="10">
        <v>484</v>
      </c>
    </row>
    <row r="139" spans="2:4" x14ac:dyDescent="0.25">
      <c r="B139" t="s">
        <v>16</v>
      </c>
      <c r="C139" t="s">
        <v>18</v>
      </c>
      <c r="D139" s="10">
        <v>188.76</v>
      </c>
    </row>
    <row r="140" spans="2:4" x14ac:dyDescent="0.25">
      <c r="B140" t="s">
        <v>60</v>
      </c>
      <c r="C140" s="3" t="s">
        <v>59</v>
      </c>
      <c r="D140" s="10">
        <v>559.02</v>
      </c>
    </row>
    <row r="141" spans="2:4" x14ac:dyDescent="0.25">
      <c r="B141" t="s">
        <v>118</v>
      </c>
      <c r="D141" s="10">
        <v>484</v>
      </c>
    </row>
    <row r="143" spans="2:4" x14ac:dyDescent="0.25">
      <c r="B143" s="2" t="s">
        <v>11</v>
      </c>
      <c r="D143" s="10">
        <f>SUM(D136:D142)</f>
        <v>5768.77</v>
      </c>
    </row>
    <row r="144" spans="2:4" x14ac:dyDescent="0.25">
      <c r="B144" s="2"/>
    </row>
    <row r="145" spans="2:4" ht="15.75" x14ac:dyDescent="0.25">
      <c r="B145" s="22" t="s">
        <v>101</v>
      </c>
      <c r="C145" s="22"/>
      <c r="D145" s="12">
        <f>D152</f>
        <v>538.69000000000005</v>
      </c>
    </row>
    <row r="147" spans="2:4" x14ac:dyDescent="0.25">
      <c r="B147" s="1" t="s">
        <v>1</v>
      </c>
      <c r="C147" s="1" t="s">
        <v>2</v>
      </c>
    </row>
    <row r="149" spans="2:4" x14ac:dyDescent="0.25">
      <c r="B149" t="s">
        <v>12</v>
      </c>
      <c r="C149" t="s">
        <v>13</v>
      </c>
      <c r="D149" s="10">
        <v>302.5</v>
      </c>
    </row>
    <row r="150" spans="2:4" x14ac:dyDescent="0.25">
      <c r="B150" t="s">
        <v>16</v>
      </c>
      <c r="C150" t="s">
        <v>17</v>
      </c>
      <c r="D150" s="10">
        <v>236.19</v>
      </c>
    </row>
    <row r="152" spans="2:4" x14ac:dyDescent="0.25">
      <c r="B152" s="2" t="s">
        <v>11</v>
      </c>
      <c r="D152" s="10">
        <f>SUM(D149:D150)</f>
        <v>538.69000000000005</v>
      </c>
    </row>
    <row r="153" spans="2:4" x14ac:dyDescent="0.25">
      <c r="B153" s="2"/>
    </row>
    <row r="154" spans="2:4" ht="15.75" x14ac:dyDescent="0.25">
      <c r="B154" s="22" t="s">
        <v>102</v>
      </c>
      <c r="C154" s="22"/>
      <c r="D154" s="12">
        <f>D163</f>
        <v>3523.8</v>
      </c>
    </row>
    <row r="156" spans="2:4" x14ac:dyDescent="0.25">
      <c r="B156" s="1" t="s">
        <v>1</v>
      </c>
      <c r="C156" s="1" t="s">
        <v>2</v>
      </c>
    </row>
    <row r="158" spans="2:4" x14ac:dyDescent="0.25">
      <c r="B158" t="s">
        <v>6</v>
      </c>
      <c r="C158" t="s">
        <v>7</v>
      </c>
      <c r="D158" s="10">
        <v>594.59</v>
      </c>
    </row>
    <row r="159" spans="2:4" x14ac:dyDescent="0.25">
      <c r="B159" t="s">
        <v>8</v>
      </c>
      <c r="C159" t="s">
        <v>9</v>
      </c>
      <c r="D159" s="10">
        <v>726</v>
      </c>
    </row>
    <row r="160" spans="2:4" x14ac:dyDescent="0.25">
      <c r="B160" t="s">
        <v>23</v>
      </c>
      <c r="C160" t="s">
        <v>24</v>
      </c>
      <c r="D160" s="10">
        <v>222.64</v>
      </c>
    </row>
    <row r="161" spans="2:4" x14ac:dyDescent="0.25">
      <c r="B161" t="s">
        <v>27</v>
      </c>
      <c r="C161" t="s">
        <v>28</v>
      </c>
      <c r="D161" s="10">
        <v>1980.57</v>
      </c>
    </row>
    <row r="163" spans="2:4" x14ac:dyDescent="0.25">
      <c r="B163" s="2" t="s">
        <v>11</v>
      </c>
      <c r="D163" s="10">
        <f>SUM(D158:D161)</f>
        <v>3523.8</v>
      </c>
    </row>
    <row r="164" spans="2:4" x14ac:dyDescent="0.25">
      <c r="B164" s="2"/>
    </row>
    <row r="165" spans="2:4" ht="15.75" x14ac:dyDescent="0.25">
      <c r="B165" s="22" t="s">
        <v>103</v>
      </c>
      <c r="C165" s="22"/>
      <c r="D165" s="12">
        <f>D173</f>
        <v>2651.59</v>
      </c>
    </row>
    <row r="167" spans="2:4" x14ac:dyDescent="0.25">
      <c r="B167" s="1" t="s">
        <v>1</v>
      </c>
      <c r="C167" s="1" t="s">
        <v>2</v>
      </c>
    </row>
    <row r="169" spans="2:4" x14ac:dyDescent="0.25">
      <c r="B169" t="s">
        <v>74</v>
      </c>
      <c r="C169" t="s">
        <v>7</v>
      </c>
      <c r="D169" s="10">
        <v>594.59</v>
      </c>
    </row>
    <row r="170" spans="2:4" x14ac:dyDescent="0.25">
      <c r="B170" t="s">
        <v>109</v>
      </c>
      <c r="C170" t="s">
        <v>111</v>
      </c>
      <c r="D170" s="10">
        <v>1452</v>
      </c>
    </row>
    <row r="171" spans="2:4" x14ac:dyDescent="0.25">
      <c r="B171" t="s">
        <v>116</v>
      </c>
      <c r="C171" t="s">
        <v>117</v>
      </c>
      <c r="D171" s="10">
        <v>605</v>
      </c>
    </row>
    <row r="173" spans="2:4" x14ac:dyDescent="0.25">
      <c r="B173" s="2" t="s">
        <v>11</v>
      </c>
      <c r="D173" s="10">
        <f>SUM(D169:D172)</f>
        <v>2651.59</v>
      </c>
    </row>
    <row r="174" spans="2:4" x14ac:dyDescent="0.25">
      <c r="B174" s="2"/>
    </row>
    <row r="175" spans="2:4" ht="15.75" x14ac:dyDescent="0.25">
      <c r="B175" s="22" t="s">
        <v>104</v>
      </c>
      <c r="C175" s="22"/>
      <c r="D175" s="12">
        <f>D186</f>
        <v>3671.19</v>
      </c>
    </row>
    <row r="177" spans="2:4" x14ac:dyDescent="0.25">
      <c r="B177" s="1" t="s">
        <v>1</v>
      </c>
      <c r="C177" s="1" t="s">
        <v>2</v>
      </c>
    </row>
    <row r="179" spans="2:4" x14ac:dyDescent="0.25">
      <c r="B179" t="s">
        <v>16</v>
      </c>
      <c r="C179" t="s">
        <v>18</v>
      </c>
      <c r="D179" s="10">
        <v>188.76</v>
      </c>
    </row>
    <row r="180" spans="2:4" x14ac:dyDescent="0.25">
      <c r="B180" t="s">
        <v>16</v>
      </c>
      <c r="C180" t="s">
        <v>17</v>
      </c>
      <c r="D180" s="10">
        <v>472.38</v>
      </c>
    </row>
    <row r="181" spans="2:4" x14ac:dyDescent="0.25">
      <c r="B181" t="s">
        <v>8</v>
      </c>
      <c r="C181" t="s">
        <v>9</v>
      </c>
      <c r="D181" s="10">
        <v>726</v>
      </c>
    </row>
    <row r="182" spans="2:4" x14ac:dyDescent="0.25">
      <c r="B182" t="s">
        <v>27</v>
      </c>
      <c r="C182" t="s">
        <v>28</v>
      </c>
      <c r="D182" s="10">
        <v>522.72</v>
      </c>
    </row>
    <row r="183" spans="2:4" x14ac:dyDescent="0.25">
      <c r="B183" t="s">
        <v>14</v>
      </c>
      <c r="C183" t="s">
        <v>15</v>
      </c>
      <c r="D183" s="10">
        <v>1516.15</v>
      </c>
    </row>
    <row r="184" spans="2:4" x14ac:dyDescent="0.25">
      <c r="B184" t="s">
        <v>86</v>
      </c>
      <c r="C184" t="s">
        <v>87</v>
      </c>
      <c r="D184" s="10">
        <v>245.18</v>
      </c>
    </row>
    <row r="186" spans="2:4" x14ac:dyDescent="0.25">
      <c r="B186" s="2" t="s">
        <v>11</v>
      </c>
      <c r="D186" s="10">
        <f>SUM(D179:D185)</f>
        <v>3671.19</v>
      </c>
    </row>
    <row r="187" spans="2:4" x14ac:dyDescent="0.25">
      <c r="B187" s="2"/>
    </row>
    <row r="188" spans="2:4" ht="15.75" x14ac:dyDescent="0.25">
      <c r="B188" s="22" t="s">
        <v>10</v>
      </c>
      <c r="C188" s="22"/>
      <c r="D188" s="11">
        <f>D196</f>
        <v>4087.0600000000004</v>
      </c>
    </row>
    <row r="190" spans="2:4" x14ac:dyDescent="0.25">
      <c r="B190" s="1" t="s">
        <v>1</v>
      </c>
      <c r="C190" s="1" t="s">
        <v>2</v>
      </c>
    </row>
    <row r="192" spans="2:4" x14ac:dyDescent="0.25">
      <c r="B192" t="s">
        <v>8</v>
      </c>
      <c r="C192" t="s">
        <v>9</v>
      </c>
      <c r="D192" s="10">
        <f>726+726</f>
        <v>1452</v>
      </c>
    </row>
    <row r="193" spans="2:4" x14ac:dyDescent="0.25">
      <c r="B193" t="s">
        <v>3</v>
      </c>
      <c r="C193" t="s">
        <v>4</v>
      </c>
      <c r="D193" s="10">
        <f>200.86+200.86</f>
        <v>401.72</v>
      </c>
    </row>
    <row r="194" spans="2:4" x14ac:dyDescent="0.25">
      <c r="B194" t="s">
        <v>27</v>
      </c>
      <c r="C194" t="s">
        <v>28</v>
      </c>
      <c r="D194" s="10">
        <f>1202.94+1030.4</f>
        <v>2233.34</v>
      </c>
    </row>
    <row r="196" spans="2:4" x14ac:dyDescent="0.25">
      <c r="B196" s="2" t="s">
        <v>11</v>
      </c>
      <c r="D196" s="10">
        <f>SUM(D192:D195)</f>
        <v>4087.0600000000004</v>
      </c>
    </row>
    <row r="198" spans="2:4" ht="15.75" x14ac:dyDescent="0.25">
      <c r="B198" s="22" t="s">
        <v>19</v>
      </c>
      <c r="C198" s="22"/>
      <c r="D198" s="12">
        <f>D207</f>
        <v>3851.8100000000004</v>
      </c>
    </row>
    <row r="200" spans="2:4" x14ac:dyDescent="0.25">
      <c r="B200" s="1" t="s">
        <v>1</v>
      </c>
      <c r="C200" s="1" t="s">
        <v>2</v>
      </c>
    </row>
    <row r="202" spans="2:4" x14ac:dyDescent="0.25">
      <c r="B202" t="s">
        <v>6</v>
      </c>
      <c r="C202" t="s">
        <v>7</v>
      </c>
      <c r="D202" s="10">
        <v>566.28</v>
      </c>
    </row>
    <row r="203" spans="2:4" x14ac:dyDescent="0.25">
      <c r="B203" t="s">
        <v>8</v>
      </c>
      <c r="C203" t="s">
        <v>9</v>
      </c>
      <c r="D203" s="10">
        <v>726</v>
      </c>
    </row>
    <row r="204" spans="2:4" x14ac:dyDescent="0.25">
      <c r="B204" t="s">
        <v>16</v>
      </c>
      <c r="C204" t="s">
        <v>18</v>
      </c>
      <c r="D204" s="10">
        <v>188.76</v>
      </c>
    </row>
    <row r="205" spans="2:4" x14ac:dyDescent="0.25">
      <c r="B205" t="s">
        <v>30</v>
      </c>
      <c r="C205" t="s">
        <v>28</v>
      </c>
      <c r="D205" s="10">
        <f>2196.53+174.24</f>
        <v>2370.7700000000004</v>
      </c>
    </row>
    <row r="207" spans="2:4" x14ac:dyDescent="0.25">
      <c r="B207" s="2" t="s">
        <v>11</v>
      </c>
      <c r="D207" s="10">
        <f>SUM(D202:D205)</f>
        <v>3851.8100000000004</v>
      </c>
    </row>
    <row r="209" spans="2:4" ht="15.75" x14ac:dyDescent="0.25">
      <c r="B209" s="22" t="s">
        <v>119</v>
      </c>
      <c r="C209" s="22"/>
      <c r="D209" s="12">
        <f>D216</f>
        <v>1626.24</v>
      </c>
    </row>
    <row r="211" spans="2:4" x14ac:dyDescent="0.25">
      <c r="B211" s="1" t="s">
        <v>1</v>
      </c>
      <c r="C211" s="1" t="s">
        <v>2</v>
      </c>
    </row>
    <row r="213" spans="2:4" x14ac:dyDescent="0.25">
      <c r="B213" t="s">
        <v>8</v>
      </c>
      <c r="C213" t="s">
        <v>9</v>
      </c>
      <c r="D213" s="10">
        <v>1452</v>
      </c>
    </row>
    <row r="214" spans="2:4" x14ac:dyDescent="0.25">
      <c r="B214" t="s">
        <v>27</v>
      </c>
      <c r="C214" t="s">
        <v>28</v>
      </c>
      <c r="D214" s="10">
        <v>174.24</v>
      </c>
    </row>
    <row r="216" spans="2:4" x14ac:dyDescent="0.25">
      <c r="B216" s="2" t="s">
        <v>11</v>
      </c>
      <c r="D216" s="10">
        <f>SUM(D213:D214)</f>
        <v>1626.24</v>
      </c>
    </row>
    <row r="218" spans="2:4" ht="15.75" x14ac:dyDescent="0.25">
      <c r="B218" s="22" t="s">
        <v>20</v>
      </c>
      <c r="C218" s="22"/>
      <c r="D218" s="12">
        <f>D230</f>
        <v>6157.4</v>
      </c>
    </row>
    <row r="220" spans="2:4" x14ac:dyDescent="0.25">
      <c r="B220" s="1" t="s">
        <v>1</v>
      </c>
      <c r="C220" s="1" t="s">
        <v>2</v>
      </c>
    </row>
    <row r="222" spans="2:4" x14ac:dyDescent="0.25">
      <c r="B222" t="s">
        <v>21</v>
      </c>
      <c r="C222" t="s">
        <v>22</v>
      </c>
      <c r="D222" s="10">
        <v>502.15</v>
      </c>
    </row>
    <row r="223" spans="2:4" x14ac:dyDescent="0.25">
      <c r="B223" t="s">
        <v>23</v>
      </c>
      <c r="C223" t="s">
        <v>24</v>
      </c>
      <c r="D223" s="10">
        <v>544.5</v>
      </c>
    </row>
    <row r="224" spans="2:4" x14ac:dyDescent="0.25">
      <c r="B224" t="s">
        <v>12</v>
      </c>
      <c r="C224" t="s">
        <v>13</v>
      </c>
      <c r="D224" s="10">
        <v>665.5</v>
      </c>
    </row>
    <row r="225" spans="2:4" x14ac:dyDescent="0.25">
      <c r="B225" t="s">
        <v>16</v>
      </c>
      <c r="C225" t="s">
        <v>17</v>
      </c>
      <c r="D225" s="10">
        <v>472.38</v>
      </c>
    </row>
    <row r="226" spans="2:4" x14ac:dyDescent="0.25">
      <c r="B226" t="s">
        <v>25</v>
      </c>
      <c r="C226" t="s">
        <v>26</v>
      </c>
      <c r="D226" s="10">
        <v>1609.3</v>
      </c>
    </row>
    <row r="227" spans="2:4" x14ac:dyDescent="0.25">
      <c r="B227" t="s">
        <v>27</v>
      </c>
      <c r="C227" t="s">
        <v>28</v>
      </c>
      <c r="D227" s="10">
        <v>2174.81</v>
      </c>
    </row>
    <row r="228" spans="2:4" x14ac:dyDescent="0.25">
      <c r="B228" t="s">
        <v>16</v>
      </c>
      <c r="C228" t="s">
        <v>18</v>
      </c>
      <c r="D228" s="10">
        <v>188.76</v>
      </c>
    </row>
    <row r="230" spans="2:4" x14ac:dyDescent="0.25">
      <c r="B230" s="2" t="s">
        <v>11</v>
      </c>
      <c r="D230" s="10">
        <f>SUM(D222:D228)</f>
        <v>6157.4</v>
      </c>
    </row>
    <row r="232" spans="2:4" ht="15.75" x14ac:dyDescent="0.25">
      <c r="B232" s="22" t="s">
        <v>29</v>
      </c>
      <c r="C232" s="22"/>
      <c r="D232" s="12">
        <f>D238</f>
        <v>610.33000000000004</v>
      </c>
    </row>
    <row r="234" spans="2:4" x14ac:dyDescent="0.25">
      <c r="B234" s="1" t="s">
        <v>1</v>
      </c>
      <c r="C234" s="1" t="s">
        <v>2</v>
      </c>
    </row>
    <row r="236" spans="2:4" x14ac:dyDescent="0.25">
      <c r="B236" t="s">
        <v>27</v>
      </c>
      <c r="C236" t="s">
        <v>28</v>
      </c>
      <c r="D236" s="10">
        <v>610.33000000000004</v>
      </c>
    </row>
    <row r="238" spans="2:4" x14ac:dyDescent="0.25">
      <c r="B238" s="2" t="s">
        <v>11</v>
      </c>
      <c r="D238" s="10">
        <f>SUM(D236:D237)</f>
        <v>610.33000000000004</v>
      </c>
    </row>
    <row r="240" spans="2:4" ht="15.75" x14ac:dyDescent="0.25">
      <c r="B240" s="22" t="s">
        <v>31</v>
      </c>
      <c r="C240" s="22"/>
      <c r="D240" s="12">
        <f>D246</f>
        <v>950.7</v>
      </c>
    </row>
    <row r="242" spans="2:4" x14ac:dyDescent="0.25">
      <c r="B242" s="1" t="s">
        <v>1</v>
      </c>
      <c r="C242" s="1" t="s">
        <v>2</v>
      </c>
    </row>
    <row r="244" spans="2:4" x14ac:dyDescent="0.25">
      <c r="B244" t="s">
        <v>27</v>
      </c>
      <c r="C244" t="s">
        <v>28</v>
      </c>
      <c r="D244" s="10">
        <v>950.7</v>
      </c>
    </row>
    <row r="246" spans="2:4" x14ac:dyDescent="0.25">
      <c r="B246" s="2" t="s">
        <v>11</v>
      </c>
      <c r="D246" s="10">
        <f>SUM(D244:D245)</f>
        <v>950.7</v>
      </c>
    </row>
    <row r="248" spans="2:4" ht="15.75" x14ac:dyDescent="0.25">
      <c r="B248" s="22" t="s">
        <v>32</v>
      </c>
      <c r="C248" s="22"/>
      <c r="D248" s="12">
        <f>D254</f>
        <v>1029.93</v>
      </c>
    </row>
    <row r="250" spans="2:4" x14ac:dyDescent="0.25">
      <c r="B250" s="1" t="s">
        <v>1</v>
      </c>
      <c r="C250" s="1" t="s">
        <v>2</v>
      </c>
    </row>
    <row r="252" spans="2:4" x14ac:dyDescent="0.25">
      <c r="B252" t="s">
        <v>27</v>
      </c>
      <c r="C252" t="s">
        <v>28</v>
      </c>
      <c r="D252" s="10">
        <v>1029.93</v>
      </c>
    </row>
    <row r="254" spans="2:4" x14ac:dyDescent="0.25">
      <c r="B254" s="2" t="s">
        <v>11</v>
      </c>
      <c r="D254" s="10">
        <f>SUM(D252:D253)</f>
        <v>1029.93</v>
      </c>
    </row>
    <row r="256" spans="2:4" ht="15.75" x14ac:dyDescent="0.25">
      <c r="B256" s="22" t="s">
        <v>33</v>
      </c>
      <c r="C256" s="22"/>
      <c r="D256" s="12">
        <f>D262</f>
        <v>275.82</v>
      </c>
    </row>
    <row r="258" spans="2:4" x14ac:dyDescent="0.25">
      <c r="B258" s="1" t="s">
        <v>1</v>
      </c>
      <c r="C258" s="1" t="s">
        <v>2</v>
      </c>
    </row>
    <row r="260" spans="2:4" x14ac:dyDescent="0.25">
      <c r="B260" t="s">
        <v>27</v>
      </c>
      <c r="C260" t="s">
        <v>28</v>
      </c>
      <c r="D260" s="10">
        <v>275.82</v>
      </c>
    </row>
    <row r="262" spans="2:4" x14ac:dyDescent="0.25">
      <c r="B262" s="2" t="s">
        <v>11</v>
      </c>
      <c r="D262" s="10">
        <f>SUM(D260:D261)</f>
        <v>275.82</v>
      </c>
    </row>
    <row r="264" spans="2:4" ht="15.75" x14ac:dyDescent="0.25">
      <c r="B264" s="22" t="s">
        <v>36</v>
      </c>
      <c r="C264" s="22"/>
      <c r="D264" s="12">
        <f>D271</f>
        <v>1824.1000000000001</v>
      </c>
    </row>
    <row r="266" spans="2:4" x14ac:dyDescent="0.25">
      <c r="B266" s="1" t="s">
        <v>1</v>
      </c>
      <c r="C266" s="1" t="s">
        <v>2</v>
      </c>
    </row>
    <row r="268" spans="2:4" x14ac:dyDescent="0.25">
      <c r="B268" t="s">
        <v>14</v>
      </c>
      <c r="C268" s="3" t="s">
        <v>15</v>
      </c>
      <c r="D268" s="10">
        <v>1410.38</v>
      </c>
    </row>
    <row r="269" spans="2:4" x14ac:dyDescent="0.25">
      <c r="B269" t="s">
        <v>27</v>
      </c>
      <c r="C269" s="3" t="s">
        <v>28</v>
      </c>
      <c r="D269" s="10">
        <v>413.72</v>
      </c>
    </row>
    <row r="271" spans="2:4" x14ac:dyDescent="0.25">
      <c r="B271" s="2" t="s">
        <v>11</v>
      </c>
      <c r="D271" s="10">
        <f>SUM(D268:D269)</f>
        <v>1824.1000000000001</v>
      </c>
    </row>
    <row r="273" spans="2:4" ht="15.75" x14ac:dyDescent="0.25">
      <c r="B273" s="22" t="s">
        <v>37</v>
      </c>
      <c r="C273" s="22"/>
      <c r="D273" s="12">
        <f>D279</f>
        <v>200.86</v>
      </c>
    </row>
    <row r="275" spans="2:4" x14ac:dyDescent="0.25">
      <c r="B275" s="1" t="s">
        <v>1</v>
      </c>
      <c r="C275" s="1" t="s">
        <v>2</v>
      </c>
    </row>
    <row r="277" spans="2:4" x14ac:dyDescent="0.25">
      <c r="B277" t="s">
        <v>3</v>
      </c>
      <c r="C277" t="s">
        <v>4</v>
      </c>
      <c r="D277" s="10">
        <v>200.86</v>
      </c>
    </row>
    <row r="279" spans="2:4" x14ac:dyDescent="0.25">
      <c r="B279" s="2" t="s">
        <v>11</v>
      </c>
      <c r="D279" s="10">
        <f>SUM(D277:D278)</f>
        <v>200.86</v>
      </c>
    </row>
    <row r="281" spans="2:4" ht="15.75" x14ac:dyDescent="0.25">
      <c r="B281" s="22" t="s">
        <v>38</v>
      </c>
      <c r="C281" s="22"/>
      <c r="D281" s="12">
        <f>D287</f>
        <v>200.86</v>
      </c>
    </row>
    <row r="283" spans="2:4" x14ac:dyDescent="0.25">
      <c r="B283" s="1" t="s">
        <v>1</v>
      </c>
      <c r="C283" s="1" t="s">
        <v>2</v>
      </c>
    </row>
    <row r="285" spans="2:4" x14ac:dyDescent="0.25">
      <c r="B285" t="s">
        <v>3</v>
      </c>
      <c r="C285" t="s">
        <v>4</v>
      </c>
      <c r="D285" s="10">
        <v>200.86</v>
      </c>
    </row>
    <row r="287" spans="2:4" x14ac:dyDescent="0.25">
      <c r="B287" s="2" t="s">
        <v>11</v>
      </c>
      <c r="D287" s="10">
        <f>SUM(D285:D286)</f>
        <v>200.86</v>
      </c>
    </row>
    <row r="289" spans="2:4" ht="15.75" x14ac:dyDescent="0.25">
      <c r="B289" s="22" t="s">
        <v>39</v>
      </c>
      <c r="C289" s="22"/>
      <c r="D289" s="12">
        <f>D298</f>
        <v>4344.33</v>
      </c>
    </row>
    <row r="291" spans="2:4" x14ac:dyDescent="0.25">
      <c r="B291" s="1" t="s">
        <v>1</v>
      </c>
      <c r="C291" s="1" t="s">
        <v>2</v>
      </c>
    </row>
    <row r="293" spans="2:4" x14ac:dyDescent="0.25">
      <c r="B293" t="s">
        <v>27</v>
      </c>
      <c r="C293" t="s">
        <v>28</v>
      </c>
      <c r="D293" s="10">
        <f>1441.88+60.5</f>
        <v>1502.38</v>
      </c>
    </row>
    <row r="294" spans="2:4" x14ac:dyDescent="0.25">
      <c r="B294" t="s">
        <v>8</v>
      </c>
      <c r="C294" t="s">
        <v>9</v>
      </c>
      <c r="D294" s="10">
        <v>726</v>
      </c>
    </row>
    <row r="295" spans="2:4" x14ac:dyDescent="0.25">
      <c r="B295" t="s">
        <v>12</v>
      </c>
      <c r="C295" t="s">
        <v>13</v>
      </c>
      <c r="D295" s="10">
        <v>423.5</v>
      </c>
    </row>
    <row r="296" spans="2:4" x14ac:dyDescent="0.25">
      <c r="B296" t="s">
        <v>14</v>
      </c>
      <c r="C296" s="3" t="s">
        <v>15</v>
      </c>
      <c r="D296" s="10">
        <v>1692.45</v>
      </c>
    </row>
    <row r="298" spans="2:4" x14ac:dyDescent="0.25">
      <c r="B298" s="2" t="s">
        <v>11</v>
      </c>
      <c r="D298" s="10">
        <f>SUM(D293:D296)</f>
        <v>4344.33</v>
      </c>
    </row>
    <row r="300" spans="2:4" ht="15.75" x14ac:dyDescent="0.25">
      <c r="B300" s="22" t="s">
        <v>40</v>
      </c>
      <c r="C300" s="22"/>
      <c r="D300" s="12">
        <f>D307</f>
        <v>1590.9299999999998</v>
      </c>
    </row>
    <row r="302" spans="2:4" x14ac:dyDescent="0.25">
      <c r="B302" s="1" t="s">
        <v>1</v>
      </c>
      <c r="C302" s="1" t="s">
        <v>2</v>
      </c>
    </row>
    <row r="304" spans="2:4" x14ac:dyDescent="0.25">
      <c r="B304" t="s">
        <v>27</v>
      </c>
      <c r="C304" t="s">
        <v>28</v>
      </c>
      <c r="D304" s="10">
        <v>562.42999999999995</v>
      </c>
    </row>
    <row r="305" spans="2:4" x14ac:dyDescent="0.25">
      <c r="B305" t="s">
        <v>12</v>
      </c>
      <c r="C305" t="s">
        <v>13</v>
      </c>
      <c r="D305" s="10">
        <v>1028.5</v>
      </c>
    </row>
    <row r="307" spans="2:4" x14ac:dyDescent="0.25">
      <c r="B307" s="2" t="s">
        <v>11</v>
      </c>
      <c r="D307" s="10">
        <f>SUM(D304:D305)</f>
        <v>1590.9299999999998</v>
      </c>
    </row>
    <row r="309" spans="2:4" ht="15.75" x14ac:dyDescent="0.25">
      <c r="B309" s="22" t="s">
        <v>41</v>
      </c>
      <c r="C309" s="22"/>
      <c r="D309" s="12">
        <f>D316</f>
        <v>1212.99</v>
      </c>
    </row>
    <row r="311" spans="2:4" x14ac:dyDescent="0.25">
      <c r="B311" s="1" t="s">
        <v>1</v>
      </c>
      <c r="C311" s="1" t="s">
        <v>2</v>
      </c>
    </row>
    <row r="313" spans="2:4" x14ac:dyDescent="0.25">
      <c r="B313" t="s">
        <v>42</v>
      </c>
      <c r="C313" t="s">
        <v>43</v>
      </c>
      <c r="D313" s="10">
        <v>302.5</v>
      </c>
    </row>
    <row r="314" spans="2:4" x14ac:dyDescent="0.25">
      <c r="B314" t="s">
        <v>27</v>
      </c>
      <c r="C314" t="s">
        <v>28</v>
      </c>
      <c r="D314" s="10">
        <f>727.39+183.1</f>
        <v>910.49</v>
      </c>
    </row>
    <row r="316" spans="2:4" x14ac:dyDescent="0.25">
      <c r="B316" s="2" t="s">
        <v>11</v>
      </c>
      <c r="D316" s="10">
        <f>SUM(D313:D314)</f>
        <v>1212.99</v>
      </c>
    </row>
    <row r="318" spans="2:4" ht="15.75" x14ac:dyDescent="0.25">
      <c r="B318" s="22" t="s">
        <v>44</v>
      </c>
      <c r="C318" s="22"/>
      <c r="D318" s="12">
        <f>D325</f>
        <v>445.22</v>
      </c>
    </row>
    <row r="320" spans="2:4" x14ac:dyDescent="0.25">
      <c r="B320" s="1" t="s">
        <v>1</v>
      </c>
      <c r="C320" s="1" t="s">
        <v>2</v>
      </c>
    </row>
    <row r="322" spans="2:4" x14ac:dyDescent="0.25">
      <c r="B322" t="s">
        <v>23</v>
      </c>
      <c r="C322" t="s">
        <v>24</v>
      </c>
      <c r="D322" s="10">
        <v>169.4</v>
      </c>
    </row>
    <row r="323" spans="2:4" x14ac:dyDescent="0.25">
      <c r="B323" t="s">
        <v>27</v>
      </c>
      <c r="C323" t="s">
        <v>28</v>
      </c>
      <c r="D323" s="10">
        <v>275.82</v>
      </c>
    </row>
    <row r="325" spans="2:4" x14ac:dyDescent="0.25">
      <c r="B325" s="2" t="s">
        <v>11</v>
      </c>
      <c r="D325" s="10">
        <f>SUM(D322:D323)</f>
        <v>445.22</v>
      </c>
    </row>
    <row r="327" spans="2:4" ht="15.75" x14ac:dyDescent="0.25">
      <c r="B327" s="22" t="s">
        <v>45</v>
      </c>
      <c r="C327" s="22"/>
      <c r="D327" s="12">
        <f>D333</f>
        <v>580.79999999999995</v>
      </c>
    </row>
    <row r="329" spans="2:4" x14ac:dyDescent="0.25">
      <c r="B329" s="1" t="s">
        <v>1</v>
      </c>
      <c r="C329" s="1" t="s">
        <v>2</v>
      </c>
    </row>
    <row r="331" spans="2:4" x14ac:dyDescent="0.25">
      <c r="B331" t="s">
        <v>46</v>
      </c>
      <c r="C331" t="s">
        <v>47</v>
      </c>
      <c r="D331" s="10">
        <v>580.79999999999995</v>
      </c>
    </row>
    <row r="333" spans="2:4" x14ac:dyDescent="0.25">
      <c r="B333" s="2" t="s">
        <v>11</v>
      </c>
      <c r="D333" s="10">
        <f>SUM(D331:D332)</f>
        <v>580.79999999999995</v>
      </c>
    </row>
    <row r="335" spans="2:4" ht="15.75" x14ac:dyDescent="0.25">
      <c r="B335" s="22" t="s">
        <v>48</v>
      </c>
      <c r="C335" s="22"/>
      <c r="D335" s="12">
        <f>D345</f>
        <v>3234.4000000000005</v>
      </c>
    </row>
    <row r="337" spans="2:4" x14ac:dyDescent="0.25">
      <c r="B337" s="1" t="s">
        <v>1</v>
      </c>
      <c r="C337" s="1" t="s">
        <v>2</v>
      </c>
    </row>
    <row r="339" spans="2:4" x14ac:dyDescent="0.25">
      <c r="B339" t="s">
        <v>6</v>
      </c>
      <c r="C339" t="s">
        <v>7</v>
      </c>
      <c r="D339" s="10">
        <v>594.59</v>
      </c>
    </row>
    <row r="340" spans="2:4" x14ac:dyDescent="0.25">
      <c r="B340" t="s">
        <v>8</v>
      </c>
      <c r="C340" t="s">
        <v>9</v>
      </c>
      <c r="D340" s="10">
        <v>726</v>
      </c>
    </row>
    <row r="341" spans="2:4" x14ac:dyDescent="0.25">
      <c r="B341" t="s">
        <v>12</v>
      </c>
      <c r="C341" t="s">
        <v>13</v>
      </c>
      <c r="D341" s="10">
        <v>726</v>
      </c>
    </row>
    <row r="342" spans="2:4" x14ac:dyDescent="0.25">
      <c r="B342" t="s">
        <v>27</v>
      </c>
      <c r="C342" t="s">
        <v>28</v>
      </c>
      <c r="D342" s="10">
        <v>999.05</v>
      </c>
    </row>
    <row r="343" spans="2:4" x14ac:dyDescent="0.25">
      <c r="B343" t="s">
        <v>16</v>
      </c>
      <c r="C343" t="s">
        <v>18</v>
      </c>
      <c r="D343" s="10">
        <v>188.76</v>
      </c>
    </row>
    <row r="345" spans="2:4" x14ac:dyDescent="0.25">
      <c r="B345" s="2" t="s">
        <v>11</v>
      </c>
      <c r="D345" s="10">
        <f>SUM(D339:D343)</f>
        <v>3234.4000000000005</v>
      </c>
    </row>
    <row r="347" spans="2:4" ht="15.75" x14ac:dyDescent="0.25">
      <c r="B347" s="22" t="s">
        <v>77</v>
      </c>
      <c r="C347" s="22"/>
      <c r="D347" s="12">
        <f>D356</f>
        <v>7533.58</v>
      </c>
    </row>
    <row r="349" spans="2:4" x14ac:dyDescent="0.25">
      <c r="B349" s="1" t="s">
        <v>1</v>
      </c>
      <c r="C349" s="1" t="s">
        <v>2</v>
      </c>
    </row>
    <row r="351" spans="2:4" x14ac:dyDescent="0.25">
      <c r="B351" t="s">
        <v>27</v>
      </c>
      <c r="C351" t="s">
        <v>28</v>
      </c>
      <c r="D351" s="10">
        <v>2922.47</v>
      </c>
    </row>
    <row r="352" spans="2:4" x14ac:dyDescent="0.25">
      <c r="B352" t="s">
        <v>6</v>
      </c>
      <c r="C352" t="s">
        <v>7</v>
      </c>
      <c r="D352" s="10">
        <v>594.59</v>
      </c>
    </row>
    <row r="353" spans="2:4" x14ac:dyDescent="0.25">
      <c r="B353" t="s">
        <v>42</v>
      </c>
      <c r="C353" t="s">
        <v>43</v>
      </c>
      <c r="D353" s="10">
        <v>151.25</v>
      </c>
    </row>
    <row r="354" spans="2:4" x14ac:dyDescent="0.25">
      <c r="B354" t="s">
        <v>27</v>
      </c>
      <c r="C354" t="s">
        <v>28</v>
      </c>
      <c r="D354" s="10">
        <v>3865.27</v>
      </c>
    </row>
    <row r="356" spans="2:4" x14ac:dyDescent="0.25">
      <c r="B356" s="2" t="s">
        <v>11</v>
      </c>
      <c r="D356" s="10">
        <f>SUM(D351:D355)</f>
        <v>7533.58</v>
      </c>
    </row>
    <row r="358" spans="2:4" ht="15.75" x14ac:dyDescent="0.25">
      <c r="B358" s="22" t="s">
        <v>50</v>
      </c>
      <c r="C358" s="22"/>
      <c r="D358" s="12">
        <f>D365</f>
        <v>1995.5</v>
      </c>
    </row>
    <row r="360" spans="2:4" x14ac:dyDescent="0.25">
      <c r="B360" s="1" t="s">
        <v>1</v>
      </c>
      <c r="C360" s="1" t="s">
        <v>2</v>
      </c>
    </row>
    <row r="362" spans="2:4" x14ac:dyDescent="0.25">
      <c r="B362" t="s">
        <v>12</v>
      </c>
      <c r="C362" t="s">
        <v>13</v>
      </c>
      <c r="D362" s="10">
        <v>617.1</v>
      </c>
    </row>
    <row r="363" spans="2:4" x14ac:dyDescent="0.25">
      <c r="B363" t="s">
        <v>27</v>
      </c>
      <c r="C363" t="s">
        <v>28</v>
      </c>
      <c r="D363" s="10">
        <f>1204.16+174.24</f>
        <v>1378.4</v>
      </c>
    </row>
    <row r="365" spans="2:4" x14ac:dyDescent="0.25">
      <c r="B365" s="2" t="s">
        <v>11</v>
      </c>
      <c r="D365" s="10">
        <f>SUM(D362:D363)</f>
        <v>1995.5</v>
      </c>
    </row>
    <row r="367" spans="2:4" ht="15.75" x14ac:dyDescent="0.25">
      <c r="B367" s="22" t="s">
        <v>51</v>
      </c>
      <c r="C367" s="22"/>
      <c r="D367" s="12">
        <f>D374</f>
        <v>909</v>
      </c>
    </row>
    <row r="369" spans="2:4" x14ac:dyDescent="0.25">
      <c r="B369" s="1" t="s">
        <v>1</v>
      </c>
      <c r="C369" s="1" t="s">
        <v>2</v>
      </c>
    </row>
    <row r="371" spans="2:4" x14ac:dyDescent="0.25">
      <c r="B371" t="s">
        <v>27</v>
      </c>
      <c r="C371" t="s">
        <v>28</v>
      </c>
      <c r="D371" s="10">
        <v>436.62</v>
      </c>
    </row>
    <row r="372" spans="2:4" x14ac:dyDescent="0.25">
      <c r="B372" t="s">
        <v>16</v>
      </c>
      <c r="C372" t="s">
        <v>17</v>
      </c>
      <c r="D372" s="10">
        <v>472.38</v>
      </c>
    </row>
    <row r="374" spans="2:4" x14ac:dyDescent="0.25">
      <c r="B374" s="2" t="s">
        <v>11</v>
      </c>
      <c r="D374" s="10">
        <f>SUM(D371:D372)</f>
        <v>909</v>
      </c>
    </row>
    <row r="376" spans="2:4" ht="15.75" x14ac:dyDescent="0.25">
      <c r="B376" s="22" t="s">
        <v>52</v>
      </c>
      <c r="C376" s="22"/>
      <c r="D376" s="12">
        <f>D394</f>
        <v>15004.86</v>
      </c>
    </row>
    <row r="378" spans="2:4" x14ac:dyDescent="0.25">
      <c r="B378" s="1" t="s">
        <v>1</v>
      </c>
      <c r="C378" s="1" t="s">
        <v>2</v>
      </c>
    </row>
    <row r="380" spans="2:4" x14ac:dyDescent="0.25">
      <c r="B380" t="s">
        <v>3</v>
      </c>
      <c r="C380" t="s">
        <v>4</v>
      </c>
      <c r="D380" s="10">
        <v>247.42</v>
      </c>
    </row>
    <row r="381" spans="2:4" x14ac:dyDescent="0.25">
      <c r="B381" t="s">
        <v>6</v>
      </c>
      <c r="C381" t="s">
        <v>7</v>
      </c>
      <c r="D381" s="10">
        <v>594.59</v>
      </c>
    </row>
    <row r="382" spans="2:4" x14ac:dyDescent="0.25">
      <c r="B382" t="s">
        <v>8</v>
      </c>
      <c r="C382" t="s">
        <v>9</v>
      </c>
      <c r="D382" s="10">
        <v>726</v>
      </c>
    </row>
    <row r="383" spans="2:4" x14ac:dyDescent="0.25">
      <c r="B383" t="s">
        <v>42</v>
      </c>
      <c r="C383" t="s">
        <v>43</v>
      </c>
      <c r="D383" s="10">
        <v>302.5</v>
      </c>
    </row>
    <row r="384" spans="2:4" x14ac:dyDescent="0.25">
      <c r="B384" t="s">
        <v>21</v>
      </c>
      <c r="C384" t="s">
        <v>22</v>
      </c>
      <c r="D384" s="10">
        <v>502.15</v>
      </c>
    </row>
    <row r="385" spans="2:4" x14ac:dyDescent="0.25">
      <c r="B385" t="s">
        <v>56</v>
      </c>
      <c r="C385" t="s">
        <v>57</v>
      </c>
      <c r="D385" s="10">
        <v>544.5</v>
      </c>
    </row>
    <row r="386" spans="2:4" x14ac:dyDescent="0.25">
      <c r="B386" t="s">
        <v>12</v>
      </c>
      <c r="C386" t="s">
        <v>13</v>
      </c>
      <c r="D386" s="10">
        <v>1373.35</v>
      </c>
    </row>
    <row r="387" spans="2:4" x14ac:dyDescent="0.25">
      <c r="B387" t="s">
        <v>16</v>
      </c>
      <c r="C387" t="s">
        <v>18</v>
      </c>
      <c r="D387" s="10">
        <v>188.76</v>
      </c>
    </row>
    <row r="388" spans="2:4" x14ac:dyDescent="0.25">
      <c r="B388" t="s">
        <v>16</v>
      </c>
      <c r="C388" t="s">
        <v>17</v>
      </c>
      <c r="D388" s="10">
        <v>708.58</v>
      </c>
    </row>
    <row r="389" spans="2:4" x14ac:dyDescent="0.25">
      <c r="B389" t="s">
        <v>14</v>
      </c>
      <c r="C389" t="s">
        <v>15</v>
      </c>
      <c r="D389" s="10">
        <v>2679.71</v>
      </c>
    </row>
    <row r="390" spans="2:4" x14ac:dyDescent="0.25">
      <c r="B390" t="s">
        <v>23</v>
      </c>
      <c r="C390" t="s">
        <v>24</v>
      </c>
      <c r="D390" s="10">
        <f>665.5+169.4+665.5+363</f>
        <v>1863.4</v>
      </c>
    </row>
    <row r="391" spans="2:4" x14ac:dyDescent="0.25">
      <c r="B391" t="s">
        <v>27</v>
      </c>
      <c r="C391" t="s">
        <v>28</v>
      </c>
      <c r="D391" s="10">
        <f>4254.32+774.4</f>
        <v>5028.7199999999993</v>
      </c>
    </row>
    <row r="392" spans="2:4" x14ac:dyDescent="0.25">
      <c r="B392" t="s">
        <v>86</v>
      </c>
      <c r="C392" t="s">
        <v>87</v>
      </c>
      <c r="D392" s="10">
        <v>245.18</v>
      </c>
    </row>
    <row r="394" spans="2:4" x14ac:dyDescent="0.25">
      <c r="B394" s="2" t="s">
        <v>11</v>
      </c>
      <c r="D394" s="10">
        <f>SUM(D380:D392)</f>
        <v>15004.86</v>
      </c>
    </row>
    <row r="396" spans="2:4" ht="15.75" x14ac:dyDescent="0.25">
      <c r="B396" s="22" t="s">
        <v>53</v>
      </c>
      <c r="C396" s="22"/>
      <c r="D396" s="12">
        <f>D406</f>
        <v>2401.59</v>
      </c>
    </row>
    <row r="398" spans="2:4" x14ac:dyDescent="0.25">
      <c r="B398" s="1" t="s">
        <v>1</v>
      </c>
      <c r="C398" s="1" t="s">
        <v>2</v>
      </c>
    </row>
    <row r="400" spans="2:4" x14ac:dyDescent="0.25">
      <c r="B400" t="s">
        <v>12</v>
      </c>
      <c r="C400" t="s">
        <v>13</v>
      </c>
      <c r="D400" s="10">
        <v>484</v>
      </c>
    </row>
    <row r="401" spans="2:4" x14ac:dyDescent="0.25">
      <c r="B401" t="s">
        <v>23</v>
      </c>
      <c r="C401" t="s">
        <v>24</v>
      </c>
      <c r="D401" s="10">
        <v>266.2</v>
      </c>
    </row>
    <row r="402" spans="2:4" x14ac:dyDescent="0.25">
      <c r="B402" t="s">
        <v>16</v>
      </c>
      <c r="C402" t="s">
        <v>18</v>
      </c>
      <c r="D402" s="10">
        <v>188.76</v>
      </c>
    </row>
    <row r="403" spans="2:4" x14ac:dyDescent="0.25">
      <c r="B403" t="s">
        <v>27</v>
      </c>
      <c r="C403" t="s">
        <v>28</v>
      </c>
      <c r="D403" s="10">
        <v>1160.1300000000001</v>
      </c>
    </row>
    <row r="404" spans="2:4" x14ac:dyDescent="0.25">
      <c r="B404" t="s">
        <v>42</v>
      </c>
      <c r="C404" t="s">
        <v>43</v>
      </c>
      <c r="D404" s="10">
        <v>302.5</v>
      </c>
    </row>
    <row r="406" spans="2:4" x14ac:dyDescent="0.25">
      <c r="B406" s="2" t="s">
        <v>11</v>
      </c>
      <c r="D406" s="10">
        <f>SUM(D400:D404)</f>
        <v>2401.59</v>
      </c>
    </row>
    <row r="408" spans="2:4" ht="15.75" x14ac:dyDescent="0.25">
      <c r="B408" s="22" t="s">
        <v>54</v>
      </c>
      <c r="C408" s="22"/>
      <c r="D408" s="12">
        <f>D414</f>
        <v>665.5</v>
      </c>
    </row>
    <row r="410" spans="2:4" x14ac:dyDescent="0.25">
      <c r="B410" s="1" t="s">
        <v>1</v>
      </c>
      <c r="C410" s="1" t="s">
        <v>2</v>
      </c>
    </row>
    <row r="412" spans="2:4" x14ac:dyDescent="0.25">
      <c r="B412" t="s">
        <v>23</v>
      </c>
      <c r="C412" t="s">
        <v>24</v>
      </c>
      <c r="D412" s="10">
        <v>665.5</v>
      </c>
    </row>
    <row r="414" spans="2:4" x14ac:dyDescent="0.25">
      <c r="B414" s="2" t="s">
        <v>11</v>
      </c>
      <c r="D414" s="10">
        <f>SUM(D412:D413)</f>
        <v>665.5</v>
      </c>
    </row>
    <row r="416" spans="2:4" ht="15.75" x14ac:dyDescent="0.25">
      <c r="B416" s="22" t="s">
        <v>55</v>
      </c>
      <c r="C416" s="22"/>
      <c r="D416" s="12">
        <f>D422</f>
        <v>274.64999999999998</v>
      </c>
    </row>
    <row r="418" spans="2:4" x14ac:dyDescent="0.25">
      <c r="B418" s="1" t="s">
        <v>1</v>
      </c>
      <c r="C418" s="1" t="s">
        <v>2</v>
      </c>
    </row>
    <row r="420" spans="2:4" x14ac:dyDescent="0.25">
      <c r="B420" t="s">
        <v>27</v>
      </c>
      <c r="C420" t="s">
        <v>28</v>
      </c>
      <c r="D420" s="10">
        <v>274.64999999999998</v>
      </c>
    </row>
    <row r="422" spans="2:4" x14ac:dyDescent="0.25">
      <c r="B422" s="2" t="s">
        <v>11</v>
      </c>
      <c r="D422" s="10">
        <f>SUM(D420:D421)</f>
        <v>274.64999999999998</v>
      </c>
    </row>
    <row r="424" spans="2:4" ht="15.75" x14ac:dyDescent="0.25">
      <c r="B424" s="22" t="s">
        <v>61</v>
      </c>
      <c r="C424" s="22"/>
      <c r="D424" s="12">
        <f>D430</f>
        <v>200.86</v>
      </c>
    </row>
    <row r="426" spans="2:4" x14ac:dyDescent="0.25">
      <c r="B426" s="1" t="s">
        <v>1</v>
      </c>
      <c r="C426" s="1" t="s">
        <v>2</v>
      </c>
    </row>
    <row r="428" spans="2:4" x14ac:dyDescent="0.25">
      <c r="B428" t="s">
        <v>3</v>
      </c>
      <c r="C428" t="s">
        <v>4</v>
      </c>
      <c r="D428" s="10">
        <v>200.86</v>
      </c>
    </row>
    <row r="430" spans="2:4" x14ac:dyDescent="0.25">
      <c r="B430" s="2" t="s">
        <v>11</v>
      </c>
      <c r="D430" s="10">
        <f>SUM(D428:D429)</f>
        <v>200.86</v>
      </c>
    </row>
    <row r="432" spans="2:4" ht="15.75" x14ac:dyDescent="0.25">
      <c r="B432" s="22" t="s">
        <v>62</v>
      </c>
      <c r="C432" s="22"/>
      <c r="D432" s="12">
        <f>D438</f>
        <v>1452</v>
      </c>
    </row>
    <row r="434" spans="2:4" x14ac:dyDescent="0.25">
      <c r="B434" s="1" t="s">
        <v>1</v>
      </c>
      <c r="C434" s="1" t="s">
        <v>2</v>
      </c>
    </row>
    <row r="436" spans="2:4" x14ac:dyDescent="0.25">
      <c r="B436" t="s">
        <v>8</v>
      </c>
      <c r="C436" t="s">
        <v>9</v>
      </c>
      <c r="D436" s="10">
        <f>726+726</f>
        <v>1452</v>
      </c>
    </row>
    <row r="438" spans="2:4" x14ac:dyDescent="0.25">
      <c r="B438" s="2" t="s">
        <v>11</v>
      </c>
      <c r="D438" s="10">
        <f>SUM(D436:D436)</f>
        <v>1452</v>
      </c>
    </row>
    <row r="440" spans="2:4" ht="15.75" x14ac:dyDescent="0.25">
      <c r="B440" s="22" t="s">
        <v>70</v>
      </c>
      <c r="C440" s="22"/>
      <c r="D440" s="12">
        <f>D447</f>
        <v>1718.3199999999997</v>
      </c>
    </row>
    <row r="442" spans="2:4" x14ac:dyDescent="0.25">
      <c r="B442" s="1" t="s">
        <v>1</v>
      </c>
      <c r="C442" s="1" t="s">
        <v>2</v>
      </c>
    </row>
    <row r="444" spans="2:4" x14ac:dyDescent="0.25">
      <c r="B444" t="s">
        <v>63</v>
      </c>
      <c r="C444" t="s">
        <v>24</v>
      </c>
      <c r="D444" s="10">
        <f>665.5+526.41</f>
        <v>1191.9099999999999</v>
      </c>
    </row>
    <row r="445" spans="2:4" x14ac:dyDescent="0.25">
      <c r="B445" t="s">
        <v>27</v>
      </c>
      <c r="C445" t="s">
        <v>28</v>
      </c>
      <c r="D445" s="10">
        <v>526.41</v>
      </c>
    </row>
    <row r="447" spans="2:4" x14ac:dyDescent="0.25">
      <c r="B447" s="2" t="s">
        <v>11</v>
      </c>
      <c r="D447" s="10">
        <f>SUM(D444:D445)</f>
        <v>1718.3199999999997</v>
      </c>
    </row>
    <row r="449" spans="2:4" ht="15.75" x14ac:dyDescent="0.25">
      <c r="B449" s="22" t="s">
        <v>66</v>
      </c>
      <c r="C449" s="22"/>
      <c r="D449" s="12">
        <f>D456</f>
        <v>1612</v>
      </c>
    </row>
    <row r="451" spans="2:4" x14ac:dyDescent="0.25">
      <c r="B451" s="1" t="s">
        <v>1</v>
      </c>
      <c r="C451" s="1" t="s">
        <v>2</v>
      </c>
    </row>
    <row r="453" spans="2:4" x14ac:dyDescent="0.25">
      <c r="B453" t="s">
        <v>14</v>
      </c>
      <c r="C453" t="s">
        <v>15</v>
      </c>
      <c r="D453" s="10">
        <v>484</v>
      </c>
    </row>
    <row r="454" spans="2:4" x14ac:dyDescent="0.25">
      <c r="B454" t="s">
        <v>27</v>
      </c>
      <c r="C454" t="s">
        <v>28</v>
      </c>
      <c r="D454" s="10">
        <v>1128</v>
      </c>
    </row>
    <row r="456" spans="2:4" x14ac:dyDescent="0.25">
      <c r="B456" s="2" t="s">
        <v>11</v>
      </c>
      <c r="D456" s="10">
        <f>SUM(D453:D454)</f>
        <v>1612</v>
      </c>
    </row>
    <row r="458" spans="2:4" ht="15.75" x14ac:dyDescent="0.25">
      <c r="B458" s="22" t="s">
        <v>64</v>
      </c>
      <c r="C458" s="22"/>
      <c r="D458" s="12">
        <f>D464</f>
        <v>1030.4000000000001</v>
      </c>
    </row>
    <row r="460" spans="2:4" x14ac:dyDescent="0.25">
      <c r="B460" s="1" t="s">
        <v>1</v>
      </c>
      <c r="C460" s="1" t="s">
        <v>2</v>
      </c>
    </row>
    <row r="462" spans="2:4" x14ac:dyDescent="0.25">
      <c r="B462" t="s">
        <v>27</v>
      </c>
      <c r="C462" t="s">
        <v>28</v>
      </c>
      <c r="D462" s="10">
        <v>1030.4000000000001</v>
      </c>
    </row>
    <row r="464" spans="2:4" x14ac:dyDescent="0.25">
      <c r="B464" s="2" t="s">
        <v>11</v>
      </c>
      <c r="D464" s="10">
        <f>SUM(D462:D463)</f>
        <v>1030.4000000000001</v>
      </c>
    </row>
    <row r="466" spans="2:4" ht="15.75" x14ac:dyDescent="0.25">
      <c r="B466" s="22" t="s">
        <v>65</v>
      </c>
      <c r="C466" s="22"/>
      <c r="D466" s="12">
        <f>D473</f>
        <v>1153.1399999999999</v>
      </c>
    </row>
    <row r="468" spans="2:4" x14ac:dyDescent="0.25">
      <c r="B468" s="1" t="s">
        <v>1</v>
      </c>
      <c r="C468" s="1" t="s">
        <v>2</v>
      </c>
    </row>
    <row r="470" spans="2:4" x14ac:dyDescent="0.25">
      <c r="B470" t="s">
        <v>12</v>
      </c>
      <c r="C470" t="s">
        <v>13</v>
      </c>
      <c r="D470" s="10">
        <v>96.8</v>
      </c>
    </row>
    <row r="471" spans="2:4" x14ac:dyDescent="0.25">
      <c r="B471" t="s">
        <v>27</v>
      </c>
      <c r="C471" t="s">
        <v>28</v>
      </c>
      <c r="D471" s="10">
        <v>1056.3399999999999</v>
      </c>
    </row>
    <row r="473" spans="2:4" x14ac:dyDescent="0.25">
      <c r="B473" s="2" t="s">
        <v>11</v>
      </c>
      <c r="D473" s="10">
        <f>SUM(D470:D471)</f>
        <v>1153.1399999999999</v>
      </c>
    </row>
    <row r="474" spans="2:4" x14ac:dyDescent="0.25">
      <c r="B474" s="4"/>
      <c r="C474" s="5"/>
      <c r="D474" s="13"/>
    </row>
    <row r="475" spans="2:4" ht="15.75" x14ac:dyDescent="0.25">
      <c r="B475" s="22" t="s">
        <v>67</v>
      </c>
      <c r="C475" s="22"/>
      <c r="D475" s="12">
        <f>D483</f>
        <v>1550.9700000000003</v>
      </c>
    </row>
    <row r="476" spans="2:4" x14ac:dyDescent="0.25">
      <c r="B476" s="5"/>
      <c r="C476" s="5"/>
      <c r="D476" s="13"/>
    </row>
    <row r="477" spans="2:4" x14ac:dyDescent="0.25">
      <c r="B477" s="1" t="s">
        <v>1</v>
      </c>
      <c r="C477" s="1" t="s">
        <v>2</v>
      </c>
      <c r="D477" s="13"/>
    </row>
    <row r="478" spans="2:4" x14ac:dyDescent="0.25">
      <c r="B478" s="5"/>
      <c r="C478" s="5"/>
      <c r="D478" s="13"/>
    </row>
    <row r="479" spans="2:4" x14ac:dyDescent="0.25">
      <c r="B479" s="5" t="s">
        <v>68</v>
      </c>
      <c r="C479" s="5" t="s">
        <v>7</v>
      </c>
      <c r="D479" s="13">
        <v>594.59</v>
      </c>
    </row>
    <row r="480" spans="2:4" x14ac:dyDescent="0.25">
      <c r="B480" s="5" t="s">
        <v>23</v>
      </c>
      <c r="C480" s="5" t="s">
        <v>24</v>
      </c>
      <c r="D480" s="13">
        <v>484</v>
      </c>
    </row>
    <row r="481" spans="2:4" x14ac:dyDescent="0.25">
      <c r="B481" s="5" t="s">
        <v>16</v>
      </c>
      <c r="C481" s="5" t="s">
        <v>17</v>
      </c>
      <c r="D481" s="13">
        <v>472.38</v>
      </c>
    </row>
    <row r="482" spans="2:4" x14ac:dyDescent="0.25">
      <c r="B482" s="5"/>
      <c r="C482" s="5"/>
      <c r="D482" s="13"/>
    </row>
    <row r="483" spans="2:4" x14ac:dyDescent="0.25">
      <c r="B483" s="2" t="s">
        <v>11</v>
      </c>
      <c r="C483" s="5"/>
      <c r="D483" s="13">
        <f>SUM(D479:D481)</f>
        <v>1550.9700000000003</v>
      </c>
    </row>
    <row r="484" spans="2:4" x14ac:dyDescent="0.25">
      <c r="B484" s="5"/>
      <c r="C484" s="5"/>
      <c r="D484" s="13"/>
    </row>
    <row r="485" spans="2:4" ht="15.75" x14ac:dyDescent="0.25">
      <c r="B485" s="22" t="s">
        <v>69</v>
      </c>
      <c r="C485" s="22"/>
      <c r="D485" s="12">
        <f>D492</f>
        <v>3134.81</v>
      </c>
    </row>
    <row r="486" spans="2:4" x14ac:dyDescent="0.25">
      <c r="B486" s="5"/>
      <c r="C486" s="5"/>
      <c r="D486" s="13"/>
    </row>
    <row r="487" spans="2:4" x14ac:dyDescent="0.25">
      <c r="B487" s="1" t="s">
        <v>1</v>
      </c>
      <c r="C487" s="1" t="s">
        <v>2</v>
      </c>
      <c r="D487" s="13"/>
    </row>
    <row r="488" spans="2:4" x14ac:dyDescent="0.25">
      <c r="B488" s="5"/>
      <c r="C488" s="5"/>
      <c r="D488" s="13"/>
    </row>
    <row r="489" spans="2:4" x14ac:dyDescent="0.25">
      <c r="B489" s="5" t="s">
        <v>8</v>
      </c>
      <c r="C489" s="5" t="s">
        <v>9</v>
      </c>
      <c r="D489" s="13">
        <v>726</v>
      </c>
    </row>
    <row r="490" spans="2:4" x14ac:dyDescent="0.25">
      <c r="B490" s="5" t="s">
        <v>27</v>
      </c>
      <c r="C490" s="5" t="s">
        <v>28</v>
      </c>
      <c r="D490" s="13">
        <v>2408.81</v>
      </c>
    </row>
    <row r="491" spans="2:4" x14ac:dyDescent="0.25">
      <c r="B491" s="5"/>
      <c r="C491" s="5"/>
      <c r="D491" s="13"/>
    </row>
    <row r="492" spans="2:4" x14ac:dyDescent="0.25">
      <c r="B492" s="2" t="s">
        <v>11</v>
      </c>
      <c r="D492" s="10">
        <f>SUM(D489:D490)</f>
        <v>3134.81</v>
      </c>
    </row>
    <row r="494" spans="2:4" ht="15.75" x14ac:dyDescent="0.25">
      <c r="B494" s="22" t="s">
        <v>71</v>
      </c>
      <c r="C494" s="22"/>
      <c r="D494" s="12">
        <f>D500</f>
        <v>480.64</v>
      </c>
    </row>
    <row r="496" spans="2:4" x14ac:dyDescent="0.25">
      <c r="B496" s="1" t="s">
        <v>1</v>
      </c>
      <c r="C496" s="1" t="s">
        <v>2</v>
      </c>
    </row>
    <row r="498" spans="2:4" x14ac:dyDescent="0.25">
      <c r="B498" t="s">
        <v>27</v>
      </c>
      <c r="C498" t="s">
        <v>28</v>
      </c>
      <c r="D498" s="10">
        <v>480.64</v>
      </c>
    </row>
    <row r="500" spans="2:4" x14ac:dyDescent="0.25">
      <c r="B500" s="2" t="s">
        <v>11</v>
      </c>
      <c r="D500" s="10">
        <f>SUM(D498:D499)</f>
        <v>480.64</v>
      </c>
    </row>
    <row r="502" spans="2:4" ht="15.75" x14ac:dyDescent="0.25">
      <c r="B502" s="22" t="s">
        <v>72</v>
      </c>
      <c r="C502" s="22"/>
      <c r="D502" s="12">
        <f>D508</f>
        <v>3630</v>
      </c>
    </row>
    <row r="504" spans="2:4" x14ac:dyDescent="0.25">
      <c r="B504" s="1" t="s">
        <v>1</v>
      </c>
      <c r="C504" s="1" t="s">
        <v>2</v>
      </c>
    </row>
    <row r="506" spans="2:4" x14ac:dyDescent="0.25">
      <c r="B506" t="s">
        <v>27</v>
      </c>
      <c r="C506" t="s">
        <v>28</v>
      </c>
      <c r="D506" s="10">
        <v>3630</v>
      </c>
    </row>
    <row r="508" spans="2:4" x14ac:dyDescent="0.25">
      <c r="B508" s="2" t="s">
        <v>11</v>
      </c>
      <c r="D508" s="10">
        <f>SUM(D506:D507)</f>
        <v>3630</v>
      </c>
    </row>
    <row r="510" spans="2:4" ht="15.75" x14ac:dyDescent="0.25">
      <c r="B510" s="22" t="s">
        <v>73</v>
      </c>
      <c r="C510" s="22"/>
      <c r="D510" s="12">
        <f>D518</f>
        <v>2886.1600000000003</v>
      </c>
    </row>
    <row r="512" spans="2:4" x14ac:dyDescent="0.25">
      <c r="B512" s="1" t="s">
        <v>1</v>
      </c>
      <c r="C512" s="1" t="s">
        <v>2</v>
      </c>
    </row>
    <row r="514" spans="2:4" x14ac:dyDescent="0.25">
      <c r="B514" t="s">
        <v>16</v>
      </c>
      <c r="C514" t="s">
        <v>17</v>
      </c>
      <c r="D514" s="10">
        <v>472.38</v>
      </c>
    </row>
    <row r="515" spans="2:4" x14ac:dyDescent="0.25">
      <c r="B515" t="s">
        <v>14</v>
      </c>
      <c r="C515" t="s">
        <v>15</v>
      </c>
      <c r="D515" s="10">
        <v>1410.38</v>
      </c>
    </row>
    <row r="516" spans="2:4" x14ac:dyDescent="0.25">
      <c r="B516" t="s">
        <v>27</v>
      </c>
      <c r="C516" t="s">
        <v>28</v>
      </c>
      <c r="D516" s="10">
        <v>1003.4</v>
      </c>
    </row>
    <row r="518" spans="2:4" x14ac:dyDescent="0.25">
      <c r="B518" s="2" t="s">
        <v>11</v>
      </c>
      <c r="D518" s="10">
        <f>SUM(D514:D516)</f>
        <v>2886.1600000000003</v>
      </c>
    </row>
    <row r="520" spans="2:4" ht="15.75" x14ac:dyDescent="0.25">
      <c r="B520" s="22" t="s">
        <v>75</v>
      </c>
      <c r="C520" s="22"/>
      <c r="D520" s="12">
        <f>D530</f>
        <v>4354.91</v>
      </c>
    </row>
    <row r="522" spans="2:4" x14ac:dyDescent="0.25">
      <c r="B522" s="1" t="s">
        <v>1</v>
      </c>
      <c r="C522" s="1" t="s">
        <v>2</v>
      </c>
    </row>
    <row r="524" spans="2:4" x14ac:dyDescent="0.25">
      <c r="B524" t="s">
        <v>6</v>
      </c>
      <c r="C524" t="s">
        <v>7</v>
      </c>
      <c r="D524" s="10">
        <v>337.59</v>
      </c>
    </row>
    <row r="525" spans="2:4" x14ac:dyDescent="0.25">
      <c r="B525" t="s">
        <v>3</v>
      </c>
      <c r="C525" t="s">
        <v>4</v>
      </c>
      <c r="D525" s="10">
        <v>200.86</v>
      </c>
    </row>
    <row r="526" spans="2:4" x14ac:dyDescent="0.25">
      <c r="B526" t="s">
        <v>27</v>
      </c>
      <c r="C526" t="s">
        <v>28</v>
      </c>
      <c r="D526" s="10">
        <f>1038.62+183.1</f>
        <v>1221.7199999999998</v>
      </c>
    </row>
    <row r="527" spans="2:4" x14ac:dyDescent="0.25">
      <c r="B527" t="s">
        <v>8</v>
      </c>
      <c r="C527" t="s">
        <v>9</v>
      </c>
      <c r="D527" s="10">
        <v>726</v>
      </c>
    </row>
    <row r="528" spans="2:4" x14ac:dyDescent="0.25">
      <c r="B528" t="s">
        <v>14</v>
      </c>
      <c r="C528" t="s">
        <v>15</v>
      </c>
      <c r="D528" s="10">
        <v>1868.74</v>
      </c>
    </row>
    <row r="530" spans="2:4" x14ac:dyDescent="0.25">
      <c r="B530" s="2" t="s">
        <v>11</v>
      </c>
      <c r="D530" s="10">
        <f>SUM(D524:D529)</f>
        <v>4354.91</v>
      </c>
    </row>
    <row r="532" spans="2:4" ht="15.75" x14ac:dyDescent="0.25">
      <c r="B532" s="22" t="s">
        <v>78</v>
      </c>
      <c r="C532" s="22"/>
      <c r="D532" s="12">
        <f>D539</f>
        <v>1034.55</v>
      </c>
    </row>
    <row r="534" spans="2:4" x14ac:dyDescent="0.25">
      <c r="B534" s="1" t="s">
        <v>1</v>
      </c>
      <c r="C534" s="1" t="s">
        <v>2</v>
      </c>
    </row>
    <row r="536" spans="2:4" x14ac:dyDescent="0.25">
      <c r="B536" t="s">
        <v>6</v>
      </c>
      <c r="C536" t="s">
        <v>7</v>
      </c>
      <c r="D536" s="10">
        <v>308.55</v>
      </c>
    </row>
    <row r="537" spans="2:4" x14ac:dyDescent="0.25">
      <c r="B537" t="s">
        <v>8</v>
      </c>
      <c r="C537" t="s">
        <v>9</v>
      </c>
      <c r="D537" s="10">
        <v>726</v>
      </c>
    </row>
    <row r="539" spans="2:4" x14ac:dyDescent="0.25">
      <c r="B539" s="2" t="s">
        <v>11</v>
      </c>
      <c r="D539" s="10">
        <f>SUM(D536:D538)</f>
        <v>1034.55</v>
      </c>
    </row>
    <row r="541" spans="2:4" ht="15.75" x14ac:dyDescent="0.25">
      <c r="B541" s="22" t="s">
        <v>76</v>
      </c>
      <c r="C541" s="22"/>
      <c r="D541" s="12">
        <f>D547</f>
        <v>247.42</v>
      </c>
    </row>
    <row r="543" spans="2:4" x14ac:dyDescent="0.25">
      <c r="B543" s="1" t="s">
        <v>1</v>
      </c>
      <c r="C543" s="1" t="s">
        <v>2</v>
      </c>
    </row>
    <row r="545" spans="2:4" x14ac:dyDescent="0.25">
      <c r="B545" t="s">
        <v>3</v>
      </c>
      <c r="C545" t="s">
        <v>4</v>
      </c>
      <c r="D545" s="10">
        <v>247.42</v>
      </c>
    </row>
    <row r="547" spans="2:4" x14ac:dyDescent="0.25">
      <c r="B547" s="2" t="s">
        <v>11</v>
      </c>
      <c r="D547" s="10">
        <f>SUM(D545:D546)</f>
        <v>247.42</v>
      </c>
    </row>
    <row r="548" spans="2:4" x14ac:dyDescent="0.25">
      <c r="B548" s="2"/>
    </row>
    <row r="549" spans="2:4" ht="15.75" x14ac:dyDescent="0.25">
      <c r="B549" s="22" t="s">
        <v>79</v>
      </c>
      <c r="C549" s="22"/>
      <c r="D549" s="12">
        <f>D557</f>
        <v>2975.12</v>
      </c>
    </row>
    <row r="550" spans="2:4" x14ac:dyDescent="0.25">
      <c r="B550" s="2"/>
    </row>
    <row r="551" spans="2:4" x14ac:dyDescent="0.25">
      <c r="B551" s="7" t="s">
        <v>1</v>
      </c>
      <c r="C551" s="7" t="s">
        <v>2</v>
      </c>
      <c r="D551" s="14"/>
    </row>
    <row r="552" spans="2:4" x14ac:dyDescent="0.25">
      <c r="B552" s="2"/>
    </row>
    <row r="553" spans="2:4" x14ac:dyDescent="0.25">
      <c r="B553" s="8" t="s">
        <v>8</v>
      </c>
      <c r="C553" s="8" t="s">
        <v>9</v>
      </c>
      <c r="D553" s="15">
        <v>726</v>
      </c>
    </row>
    <row r="554" spans="2:4" x14ac:dyDescent="0.25">
      <c r="B554" s="8" t="s">
        <v>42</v>
      </c>
      <c r="C554" s="8" t="s">
        <v>43</v>
      </c>
      <c r="D554" s="15">
        <v>151.25</v>
      </c>
    </row>
    <row r="555" spans="2:4" x14ac:dyDescent="0.25">
      <c r="B555" s="8" t="s">
        <v>27</v>
      </c>
      <c r="C555" s="8" t="s">
        <v>28</v>
      </c>
      <c r="D555" s="15">
        <v>2097.87</v>
      </c>
    </row>
    <row r="556" spans="2:4" x14ac:dyDescent="0.25">
      <c r="B556" s="8"/>
      <c r="C556" s="8"/>
      <c r="D556" s="16"/>
    </row>
    <row r="557" spans="2:4" x14ac:dyDescent="0.25">
      <c r="B557" s="2" t="s">
        <v>11</v>
      </c>
      <c r="C557" s="8"/>
      <c r="D557" s="15">
        <f>SUM(D553:D556)</f>
        <v>2975.12</v>
      </c>
    </row>
    <row r="558" spans="2:4" x14ac:dyDescent="0.25">
      <c r="B558" s="8"/>
      <c r="C558" s="8"/>
      <c r="D558" s="16"/>
    </row>
    <row r="559" spans="2:4" ht="15.75" x14ac:dyDescent="0.25">
      <c r="B559" s="22" t="s">
        <v>80</v>
      </c>
      <c r="C559" s="22"/>
      <c r="D559" s="17">
        <f>D565</f>
        <v>619.72</v>
      </c>
    </row>
    <row r="560" spans="2:4" x14ac:dyDescent="0.25">
      <c r="B560" s="8"/>
      <c r="C560" s="8"/>
      <c r="D560" s="16"/>
    </row>
    <row r="561" spans="2:4" x14ac:dyDescent="0.25">
      <c r="B561" s="7" t="s">
        <v>1</v>
      </c>
      <c r="C561" s="7" t="s">
        <v>2</v>
      </c>
      <c r="D561" s="16"/>
    </row>
    <row r="562" spans="2:4" x14ac:dyDescent="0.25">
      <c r="B562" s="8"/>
      <c r="C562" s="8"/>
      <c r="D562" s="16"/>
    </row>
    <row r="563" spans="2:4" x14ac:dyDescent="0.25">
      <c r="B563" s="8" t="s">
        <v>27</v>
      </c>
      <c r="C563" s="8" t="s">
        <v>28</v>
      </c>
      <c r="D563" s="15">
        <v>619.72</v>
      </c>
    </row>
    <row r="564" spans="2:4" x14ac:dyDescent="0.25">
      <c r="B564" s="8"/>
      <c r="C564" s="8"/>
      <c r="D564" s="16"/>
    </row>
    <row r="565" spans="2:4" x14ac:dyDescent="0.25">
      <c r="B565" s="2" t="s">
        <v>11</v>
      </c>
      <c r="C565" s="8"/>
      <c r="D565" s="15">
        <f>SUM(D563:D564)</f>
        <v>619.72</v>
      </c>
    </row>
    <row r="566" spans="2:4" x14ac:dyDescent="0.25">
      <c r="B566" s="8"/>
      <c r="C566" s="8"/>
      <c r="D566" s="16"/>
    </row>
    <row r="567" spans="2:4" ht="15.75" x14ac:dyDescent="0.25">
      <c r="B567" s="22" t="s">
        <v>81</v>
      </c>
      <c r="C567" s="22"/>
      <c r="D567" s="17">
        <f>D573</f>
        <v>2420</v>
      </c>
    </row>
    <row r="568" spans="2:4" x14ac:dyDescent="0.25">
      <c r="B568" s="8"/>
      <c r="C568" s="8"/>
      <c r="D568" s="16"/>
    </row>
    <row r="569" spans="2:4" x14ac:dyDescent="0.25">
      <c r="B569" s="7" t="s">
        <v>1</v>
      </c>
      <c r="C569" s="7" t="s">
        <v>2</v>
      </c>
      <c r="D569" s="16"/>
    </row>
    <row r="570" spans="2:4" x14ac:dyDescent="0.25">
      <c r="B570" s="8"/>
      <c r="C570" s="8"/>
      <c r="D570" s="16"/>
    </row>
    <row r="571" spans="2:4" x14ac:dyDescent="0.25">
      <c r="B571" s="8" t="s">
        <v>27</v>
      </c>
      <c r="C571" s="8" t="s">
        <v>28</v>
      </c>
      <c r="D571" s="15">
        <v>2420</v>
      </c>
    </row>
    <row r="572" spans="2:4" x14ac:dyDescent="0.25">
      <c r="B572" s="8"/>
      <c r="C572" s="8"/>
      <c r="D572" s="16"/>
    </row>
    <row r="573" spans="2:4" x14ac:dyDescent="0.25">
      <c r="B573" s="2" t="s">
        <v>11</v>
      </c>
      <c r="C573" s="8"/>
      <c r="D573" s="15">
        <f>SUM(D571:D572)</f>
        <v>2420</v>
      </c>
    </row>
    <row r="574" spans="2:4" x14ac:dyDescent="0.25">
      <c r="B574" s="8"/>
      <c r="C574" s="8"/>
      <c r="D574" s="16"/>
    </row>
    <row r="575" spans="2:4" ht="15.75" x14ac:dyDescent="0.25">
      <c r="B575" s="22" t="s">
        <v>82</v>
      </c>
      <c r="C575" s="22"/>
      <c r="D575" s="17">
        <f>D581</f>
        <v>2420</v>
      </c>
    </row>
    <row r="576" spans="2:4" x14ac:dyDescent="0.25">
      <c r="B576" s="8"/>
      <c r="C576" s="8"/>
      <c r="D576" s="16"/>
    </row>
    <row r="577" spans="2:4" x14ac:dyDescent="0.25">
      <c r="B577" s="7" t="s">
        <v>1</v>
      </c>
      <c r="C577" s="7" t="s">
        <v>2</v>
      </c>
      <c r="D577" s="16"/>
    </row>
    <row r="578" spans="2:4" x14ac:dyDescent="0.25">
      <c r="B578" s="8"/>
      <c r="C578" s="8"/>
      <c r="D578" s="16"/>
    </row>
    <row r="579" spans="2:4" x14ac:dyDescent="0.25">
      <c r="B579" s="8" t="s">
        <v>27</v>
      </c>
      <c r="C579" s="8" t="s">
        <v>28</v>
      </c>
      <c r="D579" s="15">
        <v>2420</v>
      </c>
    </row>
    <row r="580" spans="2:4" x14ac:dyDescent="0.25">
      <c r="B580" s="8"/>
      <c r="C580" s="8"/>
      <c r="D580" s="16"/>
    </row>
    <row r="581" spans="2:4" x14ac:dyDescent="0.25">
      <c r="B581" s="2" t="s">
        <v>11</v>
      </c>
      <c r="C581" s="8"/>
      <c r="D581" s="15">
        <f>SUM(D579:D580)</f>
        <v>2420</v>
      </c>
    </row>
    <row r="582" spans="2:4" x14ac:dyDescent="0.25">
      <c r="B582" s="8"/>
      <c r="C582" s="8"/>
      <c r="D582" s="16"/>
    </row>
    <row r="583" spans="2:4" ht="15.75" x14ac:dyDescent="0.25">
      <c r="B583" s="22" t="s">
        <v>83</v>
      </c>
      <c r="C583" s="22"/>
      <c r="D583" s="17">
        <f>D589</f>
        <v>1083.75</v>
      </c>
    </row>
    <row r="584" spans="2:4" x14ac:dyDescent="0.25">
      <c r="B584" s="8"/>
      <c r="C584" s="8"/>
      <c r="D584" s="16"/>
    </row>
    <row r="585" spans="2:4" x14ac:dyDescent="0.25">
      <c r="B585" s="7" t="s">
        <v>1</v>
      </c>
      <c r="C585" s="7" t="s">
        <v>2</v>
      </c>
      <c r="D585" s="16"/>
    </row>
    <row r="586" spans="2:4" x14ac:dyDescent="0.25">
      <c r="B586" s="8"/>
      <c r="C586" s="8"/>
      <c r="D586" s="16"/>
    </row>
    <row r="587" spans="2:4" x14ac:dyDescent="0.25">
      <c r="B587" s="8" t="s">
        <v>27</v>
      </c>
      <c r="C587" s="8" t="s">
        <v>28</v>
      </c>
      <c r="D587" s="15">
        <f>481.75+602</f>
        <v>1083.75</v>
      </c>
    </row>
    <row r="588" spans="2:4" x14ac:dyDescent="0.25">
      <c r="B588" s="8"/>
      <c r="C588" s="8"/>
      <c r="D588" s="16"/>
    </row>
    <row r="589" spans="2:4" x14ac:dyDescent="0.25">
      <c r="B589" s="2" t="s">
        <v>11</v>
      </c>
      <c r="C589" s="8"/>
      <c r="D589" s="15">
        <f>SUM(D587:D587)</f>
        <v>1083.75</v>
      </c>
    </row>
    <row r="590" spans="2:4" x14ac:dyDescent="0.25">
      <c r="B590" s="8"/>
      <c r="C590" s="8"/>
      <c r="D590" s="16"/>
    </row>
    <row r="591" spans="2:4" ht="15.75" x14ac:dyDescent="0.25">
      <c r="B591" s="22" t="s">
        <v>84</v>
      </c>
      <c r="C591" s="22"/>
      <c r="D591" s="17">
        <f>D597</f>
        <v>665.5</v>
      </c>
    </row>
    <row r="592" spans="2:4" x14ac:dyDescent="0.25">
      <c r="B592" s="8"/>
      <c r="C592" s="18"/>
      <c r="D592" s="16"/>
    </row>
    <row r="593" spans="2:4" x14ac:dyDescent="0.25">
      <c r="B593" s="7" t="s">
        <v>1</v>
      </c>
      <c r="C593" s="7" t="s">
        <v>2</v>
      </c>
      <c r="D593" s="16"/>
    </row>
    <row r="594" spans="2:4" x14ac:dyDescent="0.25">
      <c r="B594" s="8"/>
      <c r="C594" s="8"/>
      <c r="D594" s="16"/>
    </row>
    <row r="595" spans="2:4" x14ac:dyDescent="0.25">
      <c r="B595" s="8" t="s">
        <v>23</v>
      </c>
      <c r="C595" s="8" t="s">
        <v>24</v>
      </c>
      <c r="D595" s="15">
        <v>665.5</v>
      </c>
    </row>
    <row r="596" spans="2:4" x14ac:dyDescent="0.25">
      <c r="B596" s="8"/>
      <c r="C596" s="8"/>
      <c r="D596" s="15"/>
    </row>
    <row r="597" spans="2:4" x14ac:dyDescent="0.25">
      <c r="B597" s="2" t="s">
        <v>11</v>
      </c>
      <c r="C597" s="8"/>
      <c r="D597" s="15">
        <f>SUM(D595:D596)</f>
        <v>665.5</v>
      </c>
    </row>
    <row r="598" spans="2:4" x14ac:dyDescent="0.25">
      <c r="B598" s="8"/>
      <c r="C598" s="8"/>
      <c r="D598" s="15"/>
    </row>
    <row r="599" spans="2:4" ht="15.75" x14ac:dyDescent="0.25">
      <c r="B599" s="22" t="s">
        <v>85</v>
      </c>
      <c r="C599" s="22"/>
      <c r="D599" s="17">
        <f>D607</f>
        <v>3510.8199999999997</v>
      </c>
    </row>
    <row r="600" spans="2:4" x14ac:dyDescent="0.25">
      <c r="B600" s="8"/>
      <c r="C600" s="8"/>
      <c r="D600" s="15"/>
    </row>
    <row r="601" spans="2:4" x14ac:dyDescent="0.25">
      <c r="B601" s="7" t="s">
        <v>1</v>
      </c>
      <c r="C601" s="7" t="s">
        <v>2</v>
      </c>
      <c r="D601" s="15"/>
    </row>
    <row r="602" spans="2:4" x14ac:dyDescent="0.25">
      <c r="B602" s="8"/>
      <c r="C602" s="8"/>
      <c r="D602" s="15"/>
    </row>
    <row r="603" spans="2:4" x14ac:dyDescent="0.25">
      <c r="B603" s="8" t="s">
        <v>12</v>
      </c>
      <c r="C603" s="8" t="s">
        <v>13</v>
      </c>
      <c r="D603" s="15">
        <v>726</v>
      </c>
    </row>
    <row r="604" spans="2:4" x14ac:dyDescent="0.25">
      <c r="B604" s="8" t="s">
        <v>14</v>
      </c>
      <c r="C604" s="8" t="s">
        <v>15</v>
      </c>
      <c r="D604" s="15">
        <v>1057.78</v>
      </c>
    </row>
    <row r="605" spans="2:4" x14ac:dyDescent="0.25">
      <c r="B605" s="8" t="s">
        <v>27</v>
      </c>
      <c r="C605" s="8" t="s">
        <v>28</v>
      </c>
      <c r="D605" s="15">
        <v>1727.04</v>
      </c>
    </row>
    <row r="606" spans="2:4" ht="15.75" x14ac:dyDescent="0.25">
      <c r="B606" s="8"/>
      <c r="C606" s="8"/>
      <c r="D606" s="21"/>
    </row>
    <row r="607" spans="2:4" x14ac:dyDescent="0.25">
      <c r="B607" s="9" t="s">
        <v>11</v>
      </c>
      <c r="C607" s="8"/>
      <c r="D607" s="15">
        <f>SUM(D603:D606)</f>
        <v>3510.8199999999997</v>
      </c>
    </row>
    <row r="608" spans="2:4" x14ac:dyDescent="0.25">
      <c r="B608" s="8"/>
      <c r="C608" s="8"/>
      <c r="D608" s="15"/>
    </row>
    <row r="610" spans="2:4" x14ac:dyDescent="0.25">
      <c r="B610" s="6" t="s">
        <v>88</v>
      </c>
    </row>
    <row r="612" spans="2:4" ht="15.75" thickBot="1" x14ac:dyDescent="0.3"/>
    <row r="613" spans="2:4" ht="16.5" thickBot="1" x14ac:dyDescent="0.3">
      <c r="C613" s="19" t="s">
        <v>122</v>
      </c>
      <c r="D613" s="20">
        <f>D6+D27+D39+D47+D62+D70+D80+D91+D102+D110+D123+D132+D145+D154+D165+D175+D188+D198+D209+D218+D232+D240+D248+D256+D264+D273+D281+D289+D300+D309+D318+D327+D335+D347+D358+D367+D376+D396+D408+D416+D424+D432+D440+D449+D458+D466+D475+D485+D494+D502+D510+D520+D532+D541+D549+D559+D567+D575+D583+D591+D599</f>
        <v>205493.00999999995</v>
      </c>
    </row>
  </sheetData>
  <mergeCells count="62">
    <mergeCell ref="B599:C599"/>
    <mergeCell ref="B559:C559"/>
    <mergeCell ref="B567:C567"/>
    <mergeCell ref="B575:C575"/>
    <mergeCell ref="B583:C583"/>
    <mergeCell ref="B591:C591"/>
    <mergeCell ref="B240:C240"/>
    <mergeCell ref="B248:C248"/>
    <mergeCell ref="B549:C549"/>
    <mergeCell ref="B532:C532"/>
    <mergeCell ref="B510:C510"/>
    <mergeCell ref="B520:C520"/>
    <mergeCell ref="B541:C541"/>
    <mergeCell ref="B110:C110"/>
    <mergeCell ref="B123:C123"/>
    <mergeCell ref="B218:C218"/>
    <mergeCell ref="B209:C209"/>
    <mergeCell ref="B232:C232"/>
    <mergeCell ref="B273:C273"/>
    <mergeCell ref="B281:C281"/>
    <mergeCell ref="B256:C256"/>
    <mergeCell ref="B264:C264"/>
    <mergeCell ref="B2:D3"/>
    <mergeCell ref="B6:C6"/>
    <mergeCell ref="B27:C27"/>
    <mergeCell ref="B188:C188"/>
    <mergeCell ref="B198:C198"/>
    <mergeCell ref="B39:C39"/>
    <mergeCell ref="B47:C47"/>
    <mergeCell ref="B62:C62"/>
    <mergeCell ref="B70:C70"/>
    <mergeCell ref="B80:C80"/>
    <mergeCell ref="B91:C91"/>
    <mergeCell ref="B102:C102"/>
    <mergeCell ref="B309:C309"/>
    <mergeCell ref="B289:C289"/>
    <mergeCell ref="B327:C327"/>
    <mergeCell ref="B318:C318"/>
    <mergeCell ref="B458:C458"/>
    <mergeCell ref="B335:C335"/>
    <mergeCell ref="B358:C358"/>
    <mergeCell ref="B347:C347"/>
    <mergeCell ref="B432:C432"/>
    <mergeCell ref="B300:C300"/>
    <mergeCell ref="B494:C494"/>
    <mergeCell ref="B502:C502"/>
    <mergeCell ref="B485:C485"/>
    <mergeCell ref="B367:C367"/>
    <mergeCell ref="B424:C424"/>
    <mergeCell ref="B416:C416"/>
    <mergeCell ref="B396:C396"/>
    <mergeCell ref="B408:C408"/>
    <mergeCell ref="B440:C440"/>
    <mergeCell ref="B449:C449"/>
    <mergeCell ref="B376:C376"/>
    <mergeCell ref="B475:C475"/>
    <mergeCell ref="B466:C466"/>
    <mergeCell ref="B132:C132"/>
    <mergeCell ref="B145:C145"/>
    <mergeCell ref="B154:C154"/>
    <mergeCell ref="B165:C165"/>
    <mergeCell ref="B175:C175"/>
  </mergeCells>
  <pageMargins left="0.25" right="0.25" top="0.75" bottom="0.75" header="0.3" footer="0.3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71"/>
  <sheetViews>
    <sheetView topLeftCell="A45" workbookViewId="0">
      <selection activeCell="C71" sqref="C71"/>
    </sheetView>
  </sheetViews>
  <sheetFormatPr baseColWidth="10" defaultColWidth="9.140625" defaultRowHeight="15" x14ac:dyDescent="0.25"/>
  <cols>
    <col min="3" max="3" width="26.140625" style="10" customWidth="1"/>
  </cols>
  <sheetData>
    <row r="3" spans="3:3" x14ac:dyDescent="0.25">
      <c r="C3" s="10">
        <v>588.05999999999995</v>
      </c>
    </row>
    <row r="4" spans="3:3" x14ac:dyDescent="0.25">
      <c r="C4" s="10">
        <v>6141.92</v>
      </c>
    </row>
    <row r="5" spans="3:3" x14ac:dyDescent="0.25">
      <c r="C5" s="10">
        <v>726</v>
      </c>
    </row>
    <row r="6" spans="3:3" x14ac:dyDescent="0.25">
      <c r="C6" s="10">
        <v>3677.57</v>
      </c>
    </row>
    <row r="7" spans="3:3" x14ac:dyDescent="0.25">
      <c r="C7" s="10">
        <v>1626.24</v>
      </c>
    </row>
    <row r="8" spans="3:3" x14ac:dyDescent="0.25">
      <c r="C8" s="10">
        <v>6157.4</v>
      </c>
    </row>
    <row r="9" spans="3:3" x14ac:dyDescent="0.25">
      <c r="C9" s="10">
        <v>726</v>
      </c>
    </row>
    <row r="10" spans="3:3" x14ac:dyDescent="0.25">
      <c r="C10" s="10">
        <v>610.33000000000004</v>
      </c>
    </row>
    <row r="11" spans="3:3" x14ac:dyDescent="0.25">
      <c r="C11" s="10">
        <v>950.7</v>
      </c>
    </row>
    <row r="12" spans="3:3" x14ac:dyDescent="0.25">
      <c r="C12" s="10">
        <v>1029.93</v>
      </c>
    </row>
    <row r="13" spans="3:3" x14ac:dyDescent="0.25">
      <c r="C13" s="10">
        <v>174.24</v>
      </c>
    </row>
    <row r="14" spans="3:3" x14ac:dyDescent="0.25">
      <c r="C14" s="10">
        <v>7288.5</v>
      </c>
    </row>
    <row r="15" spans="3:3" x14ac:dyDescent="0.25">
      <c r="C15" s="10">
        <v>642.61</v>
      </c>
    </row>
    <row r="16" spans="3:3" x14ac:dyDescent="0.25">
      <c r="C16" s="10">
        <v>1538.44</v>
      </c>
    </row>
    <row r="17" spans="3:3" x14ac:dyDescent="0.25">
      <c r="C17" s="10">
        <v>3129.82</v>
      </c>
    </row>
    <row r="18" spans="3:3" x14ac:dyDescent="0.25">
      <c r="C18" s="10">
        <v>275.82</v>
      </c>
    </row>
    <row r="19" spans="3:3" x14ac:dyDescent="0.25">
      <c r="C19" s="10">
        <v>3906.29</v>
      </c>
    </row>
    <row r="20" spans="3:3" x14ac:dyDescent="0.25">
      <c r="C20" s="10">
        <v>1824.1</v>
      </c>
    </row>
    <row r="21" spans="3:3" x14ac:dyDescent="0.25">
      <c r="C21" s="10">
        <v>1089</v>
      </c>
    </row>
    <row r="22" spans="3:3" x14ac:dyDescent="0.25">
      <c r="C22" s="10">
        <v>200.86</v>
      </c>
    </row>
    <row r="23" spans="3:3" x14ac:dyDescent="0.25">
      <c r="C23" s="10">
        <v>200.86</v>
      </c>
    </row>
    <row r="24" spans="3:3" x14ac:dyDescent="0.25">
      <c r="C24" s="10">
        <v>4344.33</v>
      </c>
    </row>
    <row r="25" spans="3:3" x14ac:dyDescent="0.25">
      <c r="C25" s="10">
        <v>1282.02</v>
      </c>
    </row>
    <row r="26" spans="3:3" x14ac:dyDescent="0.25">
      <c r="C26" s="10">
        <v>726</v>
      </c>
    </row>
    <row r="27" spans="3:3" x14ac:dyDescent="0.25">
      <c r="C27" s="10">
        <v>1212.99</v>
      </c>
    </row>
    <row r="28" spans="3:3" x14ac:dyDescent="0.25">
      <c r="C28" s="10">
        <v>445.22</v>
      </c>
    </row>
    <row r="29" spans="3:3" x14ac:dyDescent="0.25">
      <c r="C29" s="10">
        <v>580.79999999999995</v>
      </c>
    </row>
    <row r="30" spans="3:3" x14ac:dyDescent="0.25">
      <c r="C30" s="10">
        <v>3234.4</v>
      </c>
    </row>
    <row r="31" spans="3:3" x14ac:dyDescent="0.25">
      <c r="C31" s="10">
        <v>7533.58</v>
      </c>
    </row>
    <row r="32" spans="3:3" x14ac:dyDescent="0.25">
      <c r="C32" s="10">
        <v>2536.64</v>
      </c>
    </row>
    <row r="33" spans="3:3" x14ac:dyDescent="0.25">
      <c r="C33" s="10">
        <v>1995.5</v>
      </c>
    </row>
    <row r="34" spans="3:3" x14ac:dyDescent="0.25">
      <c r="C34" s="10">
        <v>1879.43</v>
      </c>
    </row>
    <row r="35" spans="3:3" x14ac:dyDescent="0.25">
      <c r="C35" s="10">
        <v>909</v>
      </c>
    </row>
    <row r="36" spans="3:3" x14ac:dyDescent="0.25">
      <c r="C36" s="10">
        <v>5284.77</v>
      </c>
    </row>
    <row r="37" spans="3:3" x14ac:dyDescent="0.25">
      <c r="C37" s="10">
        <v>2129.8000000000002</v>
      </c>
    </row>
    <row r="38" spans="3:3" x14ac:dyDescent="0.25">
      <c r="C38" s="10">
        <v>15004.86</v>
      </c>
    </row>
    <row r="39" spans="3:3" x14ac:dyDescent="0.25">
      <c r="C39" s="10">
        <v>538.69000000000005</v>
      </c>
    </row>
    <row r="40" spans="3:3" x14ac:dyDescent="0.25">
      <c r="C40" s="10">
        <v>2401.59</v>
      </c>
    </row>
    <row r="41" spans="3:3" x14ac:dyDescent="0.25">
      <c r="C41" s="10">
        <v>665.5</v>
      </c>
    </row>
    <row r="42" spans="3:3" x14ac:dyDescent="0.25">
      <c r="C42" s="10">
        <v>274.64999999999998</v>
      </c>
    </row>
    <row r="43" spans="3:3" x14ac:dyDescent="0.25">
      <c r="C43" s="10">
        <v>200.86</v>
      </c>
    </row>
    <row r="44" spans="3:3" x14ac:dyDescent="0.25">
      <c r="C44" s="10">
        <v>3523.8</v>
      </c>
    </row>
    <row r="45" spans="3:3" x14ac:dyDescent="0.25">
      <c r="C45" s="10">
        <v>1452</v>
      </c>
    </row>
    <row r="46" spans="3:3" x14ac:dyDescent="0.25">
      <c r="C46" s="10">
        <v>1433.91</v>
      </c>
    </row>
    <row r="47" spans="3:3" x14ac:dyDescent="0.25">
      <c r="C47" s="10">
        <v>1612</v>
      </c>
    </row>
    <row r="48" spans="3:3" x14ac:dyDescent="0.25">
      <c r="C48" s="10">
        <v>1030.4000000000001</v>
      </c>
    </row>
    <row r="49" spans="3:3" x14ac:dyDescent="0.25">
      <c r="C49" s="10">
        <v>1153.1400000000001</v>
      </c>
    </row>
    <row r="50" spans="3:3" x14ac:dyDescent="0.25">
      <c r="C50" s="10">
        <v>1550.97</v>
      </c>
    </row>
    <row r="51" spans="3:3" x14ac:dyDescent="0.25">
      <c r="C51" s="10">
        <v>3134.81</v>
      </c>
    </row>
    <row r="52" spans="3:3" x14ac:dyDescent="0.25">
      <c r="C52" s="10">
        <v>480.64</v>
      </c>
    </row>
    <row r="53" spans="3:3" x14ac:dyDescent="0.25">
      <c r="C53" s="10">
        <v>3630</v>
      </c>
    </row>
    <row r="54" spans="3:3" x14ac:dyDescent="0.25">
      <c r="C54" s="10">
        <v>2886.16</v>
      </c>
    </row>
    <row r="55" spans="3:3" x14ac:dyDescent="0.25">
      <c r="C55" s="10">
        <v>594.59</v>
      </c>
    </row>
    <row r="56" spans="3:3" x14ac:dyDescent="0.25">
      <c r="C56" s="10">
        <v>4354.91</v>
      </c>
    </row>
    <row r="57" spans="3:3" x14ac:dyDescent="0.25">
      <c r="C57" s="10">
        <v>1034.55</v>
      </c>
    </row>
    <row r="58" spans="3:3" x14ac:dyDescent="0.25">
      <c r="C58" s="10">
        <v>247.42</v>
      </c>
    </row>
    <row r="59" spans="3:3" x14ac:dyDescent="0.25">
      <c r="C59" s="10">
        <v>3671.19</v>
      </c>
    </row>
    <row r="60" spans="3:3" x14ac:dyDescent="0.25">
      <c r="C60" s="10">
        <v>2975.12</v>
      </c>
    </row>
    <row r="61" spans="3:3" x14ac:dyDescent="0.25">
      <c r="C61" s="10">
        <v>619.72</v>
      </c>
    </row>
    <row r="62" spans="3:3" x14ac:dyDescent="0.25">
      <c r="C62" s="10">
        <v>2420</v>
      </c>
    </row>
    <row r="63" spans="3:3" x14ac:dyDescent="0.25">
      <c r="C63" s="10">
        <v>2420</v>
      </c>
    </row>
    <row r="64" spans="3:3" x14ac:dyDescent="0.25">
      <c r="C64" s="10">
        <v>1083.75</v>
      </c>
    </row>
    <row r="65" spans="3:3" x14ac:dyDescent="0.25">
      <c r="C65" s="10">
        <v>665.5</v>
      </c>
    </row>
    <row r="66" spans="3:3" x14ac:dyDescent="0.25">
      <c r="C66" s="10">
        <v>3510.82</v>
      </c>
    </row>
    <row r="71" spans="3:3" x14ac:dyDescent="0.25">
      <c r="C71" s="10">
        <f>SUM(C3:C70)</f>
        <v>141170.72000000003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2023-01-20T07:22:19Z</dcterms:modified>
</cp:coreProperties>
</file>